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9440" windowHeight="11700" tabRatio="886"/>
  </bookViews>
  <sheets>
    <sheet name="Лист1" sheetId="24" r:id="rId1"/>
    <sheet name="ПН_1" sheetId="2" r:id="rId2"/>
    <sheet name="ВТ_2" sheetId="3" r:id="rId3"/>
    <sheet name="СР_3" sheetId="4" r:id="rId4"/>
    <sheet name="ЧТ_4" sheetId="5" r:id="rId5"/>
    <sheet name="ПТ_5" sheetId="6" r:id="rId6"/>
    <sheet name="ПН_8" sheetId="9" r:id="rId7"/>
    <sheet name="ВТ_9" sheetId="10" r:id="rId8"/>
    <sheet name="СР_10" sheetId="11" r:id="rId9"/>
    <sheet name="ЧТ_11" sheetId="12" r:id="rId10"/>
    <sheet name="ПТ_12" sheetId="13" r:id="rId11"/>
    <sheet name="накопит.ведомость" sheetId="22" r:id="rId12"/>
    <sheet name="калорийность" sheetId="23" r:id="rId13"/>
  </sheets>
  <externalReferences>
    <externalReference r:id="rId14"/>
  </externalReferences>
  <definedNames>
    <definedName name="OLE_LINK1" localSheetId="11">накопит.ведомость!$A$1</definedName>
  </definedNames>
  <calcPr calcId="162913"/>
</workbook>
</file>

<file path=xl/calcChain.xml><?xml version="1.0" encoding="utf-8"?>
<calcChain xmlns="http://schemas.openxmlformats.org/spreadsheetml/2006/main">
  <c r="U17" i="12" l="1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28" i="12"/>
  <c r="C27" i="12"/>
  <c r="C26" i="12"/>
  <c r="C25" i="12"/>
  <c r="C24" i="12"/>
  <c r="C23" i="12"/>
  <c r="C22" i="12"/>
  <c r="C21" i="12"/>
  <c r="C20" i="12"/>
  <c r="C19" i="12"/>
  <c r="C18" i="12"/>
  <c r="G55" i="11" l="1"/>
  <c r="K55" i="11"/>
  <c r="O55" i="11"/>
  <c r="S55" i="11"/>
  <c r="D55" i="11"/>
  <c r="E55" i="11"/>
  <c r="F55" i="11"/>
  <c r="H55" i="11"/>
  <c r="I55" i="11"/>
  <c r="J55" i="11"/>
  <c r="L55" i="11"/>
  <c r="M55" i="11"/>
  <c r="N55" i="11"/>
  <c r="P55" i="11"/>
  <c r="Q55" i="11"/>
  <c r="R55" i="11"/>
  <c r="T55" i="11"/>
  <c r="U55" i="11"/>
  <c r="D34" i="13" l="1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C34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C8" i="13"/>
  <c r="C9" i="13"/>
  <c r="C10" i="13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C57" i="12"/>
  <c r="C58" i="12"/>
  <c r="C59" i="12"/>
  <c r="C60" i="12"/>
  <c r="C61" i="12"/>
  <c r="C53" i="12"/>
  <c r="C54" i="12"/>
  <c r="C55" i="12"/>
  <c r="C56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C30" i="12"/>
  <c r="C31" i="12"/>
  <c r="C32" i="12"/>
  <c r="C34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C41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C35" i="12"/>
  <c r="C36" i="12"/>
  <c r="C37" i="12"/>
  <c r="C38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C4" i="12"/>
  <c r="C5" i="12"/>
  <c r="C6" i="12"/>
  <c r="C7" i="12"/>
  <c r="C8" i="12"/>
  <c r="C9" i="12"/>
  <c r="C64" i="11"/>
  <c r="D16" i="11"/>
  <c r="E16" i="11"/>
  <c r="E19" i="10" s="1"/>
  <c r="F16" i="11"/>
  <c r="F19" i="10" s="1"/>
  <c r="G16" i="11"/>
  <c r="G19" i="10" s="1"/>
  <c r="H16" i="11"/>
  <c r="H19" i="10" s="1"/>
  <c r="I16" i="11"/>
  <c r="I19" i="10" s="1"/>
  <c r="J16" i="11"/>
  <c r="J19" i="10" s="1"/>
  <c r="K16" i="11"/>
  <c r="K19" i="10" s="1"/>
  <c r="L16" i="11"/>
  <c r="L19" i="10" s="1"/>
  <c r="M16" i="11"/>
  <c r="M19" i="10" s="1"/>
  <c r="N16" i="11"/>
  <c r="N19" i="10" s="1"/>
  <c r="O16" i="11"/>
  <c r="O19" i="10" s="1"/>
  <c r="P16" i="11"/>
  <c r="P19" i="10" s="1"/>
  <c r="Q16" i="11"/>
  <c r="Q19" i="10" s="1"/>
  <c r="R16" i="11"/>
  <c r="R19" i="10" s="1"/>
  <c r="S16" i="11"/>
  <c r="S19" i="10" s="1"/>
  <c r="T16" i="11"/>
  <c r="T19" i="10" s="1"/>
  <c r="U16" i="11"/>
  <c r="U19" i="10" s="1"/>
  <c r="C16" i="11"/>
  <c r="C17" i="11"/>
  <c r="C20" i="10" s="1"/>
  <c r="C18" i="11"/>
  <c r="C21" i="10" s="1"/>
  <c r="C19" i="11"/>
  <c r="C22" i="10" s="1"/>
  <c r="C20" i="11"/>
  <c r="C23" i="10" s="1"/>
  <c r="C21" i="11"/>
  <c r="C24" i="10" s="1"/>
  <c r="C22" i="11"/>
  <c r="C25" i="10" s="1"/>
  <c r="C23" i="11"/>
  <c r="C26" i="10" s="1"/>
  <c r="C24" i="11"/>
  <c r="C27" i="10" s="1"/>
  <c r="C25" i="11"/>
  <c r="C28" i="10" s="1"/>
  <c r="D19" i="10"/>
  <c r="C12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C13" i="11"/>
  <c r="C14" i="11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C67" i="10"/>
  <c r="C68" i="10"/>
  <c r="C69" i="10"/>
  <c r="C70" i="10"/>
  <c r="C66" i="10"/>
  <c r="D60" i="10"/>
  <c r="D73" i="10" s="1"/>
  <c r="E60" i="10"/>
  <c r="E73" i="10" s="1"/>
  <c r="F60" i="10"/>
  <c r="G60" i="10"/>
  <c r="H60" i="10"/>
  <c r="H73" i="10" s="1"/>
  <c r="I60" i="10"/>
  <c r="I73" i="10" s="1"/>
  <c r="J60" i="10"/>
  <c r="K60" i="10"/>
  <c r="L60" i="10"/>
  <c r="L73" i="10" s="1"/>
  <c r="M60" i="10"/>
  <c r="M73" i="10" s="1"/>
  <c r="N60" i="10"/>
  <c r="O60" i="10"/>
  <c r="P60" i="10"/>
  <c r="P73" i="10" s="1"/>
  <c r="Q60" i="10"/>
  <c r="Q73" i="10" s="1"/>
  <c r="R60" i="10"/>
  <c r="S60" i="10"/>
  <c r="T60" i="10"/>
  <c r="T73" i="10" s="1"/>
  <c r="U60" i="10"/>
  <c r="U73" i="10" s="1"/>
  <c r="C61" i="10"/>
  <c r="C62" i="10"/>
  <c r="C63" i="10"/>
  <c r="C64" i="10"/>
  <c r="C65" i="10"/>
  <c r="C49" i="10"/>
  <c r="C29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C30" i="10"/>
  <c r="C31" i="10"/>
  <c r="C32" i="10"/>
  <c r="C33" i="10"/>
  <c r="C34" i="10"/>
  <c r="C35" i="10"/>
  <c r="C36" i="10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C63" i="9"/>
  <c r="C64" i="9"/>
  <c r="C6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C55" i="9"/>
  <c r="C56" i="9"/>
  <c r="C57" i="9"/>
  <c r="C58" i="9"/>
  <c r="C59" i="9"/>
  <c r="C60" i="9"/>
  <c r="C61" i="9"/>
  <c r="C62" i="9"/>
  <c r="D44" i="9"/>
  <c r="D49" i="10" s="1"/>
  <c r="E44" i="9"/>
  <c r="E49" i="10" s="1"/>
  <c r="F44" i="9"/>
  <c r="F49" i="10" s="1"/>
  <c r="G44" i="9"/>
  <c r="G49" i="10" s="1"/>
  <c r="H44" i="9"/>
  <c r="H49" i="10" s="1"/>
  <c r="I44" i="9"/>
  <c r="I49" i="10" s="1"/>
  <c r="J44" i="9"/>
  <c r="J49" i="10" s="1"/>
  <c r="K44" i="9"/>
  <c r="K49" i="10" s="1"/>
  <c r="L44" i="9"/>
  <c r="L49" i="10" s="1"/>
  <c r="M44" i="9"/>
  <c r="M49" i="10" s="1"/>
  <c r="N44" i="9"/>
  <c r="N49" i="10" s="1"/>
  <c r="O44" i="9"/>
  <c r="O49" i="10" s="1"/>
  <c r="P44" i="9"/>
  <c r="P49" i="10" s="1"/>
  <c r="Q44" i="9"/>
  <c r="Q49" i="10" s="1"/>
  <c r="R44" i="9"/>
  <c r="R49" i="10" s="1"/>
  <c r="S44" i="9"/>
  <c r="S49" i="10" s="1"/>
  <c r="T44" i="9"/>
  <c r="T49" i="10" s="1"/>
  <c r="U44" i="9"/>
  <c r="U49" i="10" s="1"/>
  <c r="C45" i="9"/>
  <c r="C50" i="10" s="1"/>
  <c r="C46" i="9"/>
  <c r="C51" i="10" s="1"/>
  <c r="C47" i="9"/>
  <c r="C52" i="10" s="1"/>
  <c r="C48" i="9"/>
  <c r="C53" i="10" s="1"/>
  <c r="C49" i="9"/>
  <c r="C54" i="10" s="1"/>
  <c r="C50" i="9"/>
  <c r="C55" i="10" s="1"/>
  <c r="C51" i="9"/>
  <c r="C56" i="10" s="1"/>
  <c r="C52" i="9"/>
  <c r="C57" i="10" s="1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C42" i="9"/>
  <c r="S73" i="10" l="1"/>
  <c r="O73" i="10"/>
  <c r="G73" i="10"/>
  <c r="R73" i="10"/>
  <c r="N73" i="10"/>
  <c r="J73" i="10"/>
  <c r="F73" i="10"/>
  <c r="K73" i="10"/>
  <c r="O15" i="11"/>
  <c r="G15" i="11"/>
  <c r="S15" i="11"/>
  <c r="K15" i="11"/>
  <c r="R15" i="11"/>
  <c r="N15" i="11"/>
  <c r="J15" i="11"/>
  <c r="F15" i="11"/>
  <c r="U15" i="11"/>
  <c r="Q15" i="11"/>
  <c r="M15" i="11"/>
  <c r="I15" i="11"/>
  <c r="E15" i="11"/>
  <c r="T15" i="11"/>
  <c r="P15" i="11"/>
  <c r="L15" i="11"/>
  <c r="H15" i="11"/>
  <c r="D15" i="11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D13" i="2"/>
  <c r="Q37" i="22" l="1"/>
  <c r="R37" i="22"/>
  <c r="C18" i="23" l="1"/>
  <c r="D18" i="23"/>
  <c r="E18" i="23"/>
  <c r="F18" i="23"/>
  <c r="B18" i="23"/>
  <c r="G16" i="23" l="1"/>
  <c r="G17" i="23"/>
  <c r="G14" i="23"/>
  <c r="G15" i="23"/>
  <c r="G12" i="23"/>
  <c r="G13" i="23"/>
  <c r="G11" i="23"/>
  <c r="H59" i="10"/>
  <c r="G8" i="23"/>
  <c r="G9" i="23"/>
  <c r="G6" i="23"/>
  <c r="G7" i="23"/>
  <c r="G5" i="23"/>
  <c r="G4" i="23"/>
  <c r="H70" i="3"/>
  <c r="G3" i="23"/>
  <c r="H71" i="2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D48" i="10"/>
  <c r="G18" i="23" l="1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D45" i="12"/>
  <c r="D18" i="5" l="1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Q8" i="22" l="1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7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9" i="22"/>
  <c r="R30" i="22"/>
  <c r="R31" i="22"/>
  <c r="R32" i="22"/>
  <c r="R33" i="22"/>
  <c r="R34" i="22"/>
  <c r="R35" i="22"/>
  <c r="R36" i="22"/>
  <c r="R7" i="22"/>
  <c r="E16" i="12" l="1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D16" i="12"/>
  <c r="E71" i="2"/>
  <c r="F71" i="2"/>
  <c r="G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D71" i="2"/>
  <c r="U54" i="13" l="1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D35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D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D42" i="12"/>
  <c r="E72" i="11" l="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D72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G59" i="10"/>
  <c r="F59" i="10"/>
  <c r="D59" i="10" s="1"/>
  <c r="E59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D18" i="10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D68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D54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D43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D16" i="9"/>
  <c r="E79" i="6" l="1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D79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D49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D18" i="6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D67" i="5"/>
  <c r="D51" i="5"/>
  <c r="D38" i="5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D15" i="4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D40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D14" i="3"/>
  <c r="U56" i="13"/>
  <c r="U57" i="13" s="1"/>
  <c r="T56" i="13"/>
  <c r="T57" i="13" s="1"/>
  <c r="S56" i="13"/>
  <c r="S57" i="13" s="1"/>
  <c r="R56" i="13"/>
  <c r="R57" i="13" s="1"/>
  <c r="Q56" i="13"/>
  <c r="Q57" i="13" s="1"/>
  <c r="P56" i="13"/>
  <c r="P57" i="13" s="1"/>
  <c r="O56" i="13"/>
  <c r="O57" i="13" s="1"/>
  <c r="N56" i="13"/>
  <c r="N57" i="13" s="1"/>
  <c r="M56" i="13"/>
  <c r="M57" i="13" s="1"/>
  <c r="L56" i="13"/>
  <c r="L57" i="13" s="1"/>
  <c r="K56" i="13"/>
  <c r="K57" i="13" s="1"/>
  <c r="J56" i="13"/>
  <c r="J57" i="13" s="1"/>
  <c r="I56" i="13"/>
  <c r="I57" i="13" s="1"/>
  <c r="H56" i="13"/>
  <c r="H57" i="13" s="1"/>
  <c r="G56" i="13"/>
  <c r="G57" i="13" s="1"/>
  <c r="F56" i="13"/>
  <c r="F57" i="13" s="1"/>
  <c r="E56" i="13"/>
  <c r="E57" i="13" s="1"/>
  <c r="D56" i="13"/>
  <c r="D57" i="13" s="1"/>
  <c r="U66" i="12"/>
  <c r="U67" i="12" s="1"/>
  <c r="T66" i="12"/>
  <c r="T67" i="12" s="1"/>
  <c r="S66" i="12"/>
  <c r="S67" i="12" s="1"/>
  <c r="R66" i="12"/>
  <c r="R67" i="12" s="1"/>
  <c r="Q66" i="12"/>
  <c r="Q67" i="12" s="1"/>
  <c r="P66" i="12"/>
  <c r="P67" i="12" s="1"/>
  <c r="O66" i="12"/>
  <c r="O67" i="12" s="1"/>
  <c r="N66" i="12"/>
  <c r="N67" i="12" s="1"/>
  <c r="M66" i="12"/>
  <c r="M67" i="12" s="1"/>
  <c r="L66" i="12"/>
  <c r="L67" i="12" s="1"/>
  <c r="K66" i="12"/>
  <c r="K67" i="12" s="1"/>
  <c r="J66" i="12"/>
  <c r="J67" i="12" s="1"/>
  <c r="I66" i="12"/>
  <c r="I67" i="12" s="1"/>
  <c r="H66" i="12"/>
  <c r="H67" i="12" s="1"/>
  <c r="G66" i="12"/>
  <c r="G67" i="12" s="1"/>
  <c r="F66" i="12"/>
  <c r="F67" i="12" s="1"/>
  <c r="E66" i="12"/>
  <c r="E67" i="12" s="1"/>
  <c r="D66" i="12"/>
  <c r="D67" i="12" s="1"/>
  <c r="U74" i="11"/>
  <c r="U75" i="11" s="1"/>
  <c r="T74" i="11"/>
  <c r="T75" i="11" s="1"/>
  <c r="S74" i="11"/>
  <c r="S75" i="11" s="1"/>
  <c r="R74" i="11"/>
  <c r="R75" i="11" s="1"/>
  <c r="Q74" i="11"/>
  <c r="Q75" i="11" s="1"/>
  <c r="P74" i="11"/>
  <c r="P75" i="11" s="1"/>
  <c r="O74" i="11"/>
  <c r="O75" i="11" s="1"/>
  <c r="N74" i="11"/>
  <c r="N75" i="11" s="1"/>
  <c r="M74" i="11"/>
  <c r="M75" i="11" s="1"/>
  <c r="L74" i="11"/>
  <c r="L75" i="11" s="1"/>
  <c r="K74" i="11"/>
  <c r="K75" i="11" s="1"/>
  <c r="J74" i="11"/>
  <c r="J75" i="11" s="1"/>
  <c r="I74" i="11"/>
  <c r="I75" i="11" s="1"/>
  <c r="H74" i="11"/>
  <c r="H75" i="11" s="1"/>
  <c r="G74" i="11"/>
  <c r="G75" i="11" s="1"/>
  <c r="F74" i="11"/>
  <c r="F75" i="11" s="1"/>
  <c r="E74" i="11"/>
  <c r="E75" i="11" s="1"/>
  <c r="D74" i="11"/>
  <c r="U75" i="10"/>
  <c r="U76" i="10" s="1"/>
  <c r="T75" i="10"/>
  <c r="T76" i="10" s="1"/>
  <c r="S75" i="10"/>
  <c r="S76" i="10" s="1"/>
  <c r="R75" i="10"/>
  <c r="R76" i="10" s="1"/>
  <c r="Q75" i="10"/>
  <c r="Q76" i="10" s="1"/>
  <c r="P75" i="10"/>
  <c r="P76" i="10" s="1"/>
  <c r="O75" i="10"/>
  <c r="O76" i="10" s="1"/>
  <c r="N75" i="10"/>
  <c r="N76" i="10" s="1"/>
  <c r="M75" i="10"/>
  <c r="M76" i="10" s="1"/>
  <c r="L75" i="10"/>
  <c r="L76" i="10" s="1"/>
  <c r="K75" i="10"/>
  <c r="K76" i="10" s="1"/>
  <c r="J75" i="10"/>
  <c r="J76" i="10" s="1"/>
  <c r="I75" i="10"/>
  <c r="I76" i="10" s="1"/>
  <c r="H75" i="10"/>
  <c r="H76" i="10" s="1"/>
  <c r="G75" i="10"/>
  <c r="G76" i="10" s="1"/>
  <c r="F75" i="10"/>
  <c r="F76" i="10" s="1"/>
  <c r="E75" i="10"/>
  <c r="E76" i="10" s="1"/>
  <c r="D75" i="10"/>
  <c r="U70" i="9"/>
  <c r="U71" i="9" s="1"/>
  <c r="T70" i="9"/>
  <c r="T71" i="9" s="1"/>
  <c r="S70" i="9"/>
  <c r="S71" i="9" s="1"/>
  <c r="R70" i="9"/>
  <c r="R71" i="9" s="1"/>
  <c r="Q70" i="9"/>
  <c r="Q71" i="9" s="1"/>
  <c r="P70" i="9"/>
  <c r="P71" i="9" s="1"/>
  <c r="O70" i="9"/>
  <c r="O71" i="9" s="1"/>
  <c r="N70" i="9"/>
  <c r="N71" i="9" s="1"/>
  <c r="M70" i="9"/>
  <c r="M71" i="9" s="1"/>
  <c r="L70" i="9"/>
  <c r="L71" i="9" s="1"/>
  <c r="K70" i="9"/>
  <c r="K71" i="9" s="1"/>
  <c r="J70" i="9"/>
  <c r="J71" i="9" s="1"/>
  <c r="I70" i="9"/>
  <c r="I71" i="9" s="1"/>
  <c r="H70" i="9"/>
  <c r="H71" i="9" s="1"/>
  <c r="G70" i="9"/>
  <c r="G71" i="9" s="1"/>
  <c r="F70" i="9"/>
  <c r="F71" i="9" s="1"/>
  <c r="E70" i="9"/>
  <c r="E71" i="9" s="1"/>
  <c r="D70" i="9"/>
  <c r="D71" i="9" s="1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G70" i="3"/>
  <c r="F70" i="3"/>
  <c r="E70" i="3"/>
  <c r="D70" i="3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D42" i="2"/>
  <c r="P74" i="4" l="1"/>
  <c r="E82" i="6"/>
  <c r="I82" i="6"/>
  <c r="M82" i="6"/>
  <c r="Q82" i="6"/>
  <c r="U82" i="6"/>
  <c r="G74" i="4"/>
  <c r="J74" i="4"/>
  <c r="F74" i="4"/>
  <c r="P70" i="5"/>
  <c r="L70" i="5"/>
  <c r="H70" i="5"/>
  <c r="Q70" i="5"/>
  <c r="M70" i="5"/>
  <c r="I70" i="5"/>
  <c r="E70" i="5"/>
  <c r="H74" i="4"/>
  <c r="K82" i="6"/>
  <c r="O82" i="6"/>
  <c r="S82" i="6"/>
  <c r="S70" i="5"/>
  <c r="K70" i="5"/>
  <c r="F70" i="5"/>
  <c r="H82" i="6"/>
  <c r="L82" i="6"/>
  <c r="P82" i="6"/>
  <c r="G70" i="5"/>
  <c r="O70" i="5"/>
  <c r="N74" i="4"/>
  <c r="E74" i="4"/>
  <c r="J74" i="2"/>
  <c r="N74" i="2"/>
  <c r="F82" i="6"/>
  <c r="T82" i="6"/>
  <c r="T70" i="5"/>
  <c r="U70" i="5"/>
  <c r="R74" i="2"/>
  <c r="R74" i="4"/>
  <c r="J82" i="6"/>
  <c r="N82" i="6"/>
  <c r="R82" i="6"/>
  <c r="J70" i="5"/>
  <c r="R70" i="5"/>
  <c r="N70" i="5"/>
  <c r="U74" i="4"/>
  <c r="Q74" i="4"/>
  <c r="M74" i="4"/>
  <c r="I74" i="4"/>
  <c r="O74" i="4"/>
  <c r="S74" i="2"/>
  <c r="O74" i="2"/>
  <c r="K74" i="2"/>
  <c r="R71" i="3"/>
  <c r="N71" i="3"/>
  <c r="J71" i="3"/>
  <c r="F71" i="3"/>
  <c r="L74" i="4"/>
  <c r="T74" i="4"/>
  <c r="U71" i="3"/>
  <c r="Q71" i="3"/>
  <c r="M71" i="3"/>
  <c r="I71" i="3"/>
  <c r="E71" i="3"/>
  <c r="D70" i="5"/>
  <c r="L74" i="2"/>
  <c r="P74" i="2"/>
  <c r="T74" i="2"/>
  <c r="T71" i="3"/>
  <c r="P71" i="3"/>
  <c r="L71" i="3"/>
  <c r="H71" i="3"/>
  <c r="E74" i="2"/>
  <c r="I74" i="2"/>
  <c r="M74" i="2"/>
  <c r="Q74" i="2"/>
  <c r="U74" i="2"/>
  <c r="S71" i="3"/>
  <c r="O71" i="3"/>
  <c r="K71" i="3"/>
  <c r="G71" i="3"/>
  <c r="K74" i="4"/>
  <c r="S74" i="4"/>
  <c r="G82" i="6"/>
  <c r="F74" i="2"/>
  <c r="H74" i="2"/>
  <c r="G74" i="2"/>
  <c r="D74" i="4"/>
  <c r="D76" i="10" l="1"/>
  <c r="D75" i="11"/>
  <c r="D74" i="2"/>
  <c r="D82" i="6" l="1"/>
  <c r="D71" i="3"/>
</calcChain>
</file>

<file path=xl/sharedStrings.xml><?xml version="1.0" encoding="utf-8"?>
<sst xmlns="http://schemas.openxmlformats.org/spreadsheetml/2006/main" count="993" uniqueCount="417">
  <si>
    <t>День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</si>
  <si>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</si>
  <si>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</si>
  <si>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</si>
  <si>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</si>
  <si>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</si>
  <si>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</si>
  <si>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</si>
  <si>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</si>
  <si>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</si>
  <si>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</si>
  <si>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</si>
  <si>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Са</t>
  </si>
  <si>
    <t>Р</t>
  </si>
  <si>
    <t>Mg</t>
  </si>
  <si>
    <t>Fe</t>
  </si>
  <si>
    <t>Завтрак</t>
  </si>
  <si>
    <t>109 Пермь, 2008г.</t>
  </si>
  <si>
    <t>Каша молочная  овсяная из Геркулеса</t>
  </si>
  <si>
    <t xml:space="preserve">Хлеб пшеничный </t>
  </si>
  <si>
    <t>Чай с сахаром</t>
  </si>
  <si>
    <t>Чай высшего сорта 1/1</t>
  </si>
  <si>
    <t>Итого:</t>
  </si>
  <si>
    <t>Обед</t>
  </si>
  <si>
    <t>Морковь 10/8</t>
  </si>
  <si>
    <t>Лук репчатый 10/8</t>
  </si>
  <si>
    <t>Картофельное пюре</t>
  </si>
  <si>
    <t>Овощи по сезону</t>
  </si>
  <si>
    <t>Полдник</t>
  </si>
  <si>
    <t>Хлеб пшеничный</t>
  </si>
  <si>
    <t>Чай с лимоном</t>
  </si>
  <si>
    <t>Масло сливочное 2/2</t>
  </si>
  <si>
    <t>Масло сливочное 1,25/1,25</t>
  </si>
  <si>
    <t>Котлета куриная</t>
  </si>
  <si>
    <t>Макароны отварные</t>
  </si>
  <si>
    <t>Лимонная кислота 0,2/0,2</t>
  </si>
  <si>
    <t>Кофейный напиток</t>
  </si>
  <si>
    <t>Вода 170/170</t>
  </si>
  <si>
    <t>Тефтели из говядины с рисом</t>
  </si>
  <si>
    <t>239, Пермь,2008 г.</t>
  </si>
  <si>
    <t>Картофель отварной</t>
  </si>
  <si>
    <t>Вода 230/230</t>
  </si>
  <si>
    <t>Борщ с капустой и картофелем</t>
  </si>
  <si>
    <t>Свекла 40/32</t>
  </si>
  <si>
    <t>Капуста свежая 20/16</t>
  </si>
  <si>
    <t xml:space="preserve">Сахар 2/2 </t>
  </si>
  <si>
    <t>Суп с макаронными изделиями</t>
  </si>
  <si>
    <t xml:space="preserve">Птица отварная </t>
  </si>
  <si>
    <t>220, Пермь, 2008 г</t>
  </si>
  <si>
    <t>Каша из «Геркулеса» вязкая</t>
  </si>
  <si>
    <t>2 ужин</t>
  </si>
  <si>
    <t>Масло сливочное</t>
  </si>
  <si>
    <t>Итого</t>
  </si>
  <si>
    <t>Итого за день</t>
  </si>
  <si>
    <t>Ужин</t>
  </si>
  <si>
    <t>Яйцо отварное</t>
  </si>
  <si>
    <t>Каша пшеничная</t>
  </si>
  <si>
    <t>Вода 190/190</t>
  </si>
  <si>
    <t>Омлет с сыром</t>
  </si>
  <si>
    <t>Фрукты свежие</t>
  </si>
  <si>
    <t>Томат-пюре 6/6</t>
  </si>
  <si>
    <t>Масло растительное 4/4</t>
  </si>
  <si>
    <t>Масло сливочное 10/10</t>
  </si>
  <si>
    <t>Хлеб пшеничный 19/19</t>
  </si>
  <si>
    <t>Сахар-песок 2,5/2,5</t>
  </si>
  <si>
    <t>Понедельник I неделя</t>
  </si>
  <si>
    <t>Вторник I неделя</t>
  </si>
  <si>
    <t>Среда I неделя</t>
  </si>
  <si>
    <t>Четверг  I неделя</t>
  </si>
  <si>
    <t>Пятница  I неделя</t>
  </si>
  <si>
    <t>Понедельник II неделя</t>
  </si>
  <si>
    <t>Вторник, II неделя</t>
  </si>
  <si>
    <t>Среда, II неделя</t>
  </si>
  <si>
    <t>Четверг, II неделя</t>
  </si>
  <si>
    <t>Пятница, II неделя</t>
  </si>
  <si>
    <t>B2</t>
  </si>
  <si>
    <t>A</t>
  </si>
  <si>
    <t>D</t>
  </si>
  <si>
    <t>K</t>
  </si>
  <si>
    <t>I</t>
  </si>
  <si>
    <t>Se</t>
  </si>
  <si>
    <t>F</t>
  </si>
  <si>
    <t>Сахар 7/7</t>
  </si>
  <si>
    <t>54-2гн-2020г</t>
  </si>
  <si>
    <t>54-4о-2020г</t>
  </si>
  <si>
    <t>Свекольник со сметаной</t>
  </si>
  <si>
    <t>54-18с-2020г</t>
  </si>
  <si>
    <t>Свекла 48,78/39,02</t>
  </si>
  <si>
    <t>Картофель 53,08/39,02</t>
  </si>
  <si>
    <t>Лук репчатый 9,76/7,8</t>
  </si>
  <si>
    <t>Морковь 4,88/3,9</t>
  </si>
  <si>
    <t>Томат-пюре 7,22/7,22</t>
  </si>
  <si>
    <t>Сметана 4,88/4,87</t>
  </si>
  <si>
    <t>Масло подсолнечное 3,9/3,9</t>
  </si>
  <si>
    <t>Соль йодированная 0,3/0,3</t>
  </si>
  <si>
    <t>Вода 136,58/136,58</t>
  </si>
  <si>
    <t>54-11р-2020г</t>
  </si>
  <si>
    <t>Соль йодированная 0,34/0,34</t>
  </si>
  <si>
    <t>Вода 29,8/29,8</t>
  </si>
  <si>
    <t>54-11Г-2020г</t>
  </si>
  <si>
    <t xml:space="preserve">Напиток из шиповника </t>
  </si>
  <si>
    <t>54-13хн-2020 г.</t>
  </si>
  <si>
    <t>Шиповник 21,4/20</t>
  </si>
  <si>
    <t xml:space="preserve">Хлеб ржаной </t>
  </si>
  <si>
    <t>54-21ГН-2020 г.</t>
  </si>
  <si>
    <t>Сок фруктовый</t>
  </si>
  <si>
    <t>Соль йодированная 0,2/0,2</t>
  </si>
  <si>
    <t>272, Пермь,2008г.</t>
  </si>
  <si>
    <t>54-6с-2020 г.</t>
  </si>
  <si>
    <t>Картофель 54,4/40</t>
  </si>
  <si>
    <t>Масло подсолнечное 2/2</t>
  </si>
  <si>
    <t xml:space="preserve">Лавровый лист 0,04/0,04 </t>
  </si>
  <si>
    <t>Соль 0,18/0,18</t>
  </si>
  <si>
    <t>Вода 9,2/9,2</t>
  </si>
  <si>
    <t>Бульон(вода) 150/150</t>
  </si>
  <si>
    <t>Компот из смеси сухофруктов</t>
  </si>
  <si>
    <t>54-1хн-2020г.</t>
  </si>
  <si>
    <t>смесь сухофруктов 26,8/25</t>
  </si>
  <si>
    <t>сахар-песок 7/7</t>
  </si>
  <si>
    <t>Булочка молочная</t>
  </si>
  <si>
    <t>Рыба, запеченная в сметанном соусе</t>
  </si>
  <si>
    <t>54-9р-2020 г.</t>
  </si>
  <si>
    <t>54-8г-2020 г.</t>
  </si>
  <si>
    <t>54-3гн-2020 г.</t>
  </si>
  <si>
    <t>лимон 7,5/7</t>
  </si>
  <si>
    <t>чай черный байховый 1/1</t>
  </si>
  <si>
    <t>сахар 7/7</t>
  </si>
  <si>
    <t>вода 195/195</t>
  </si>
  <si>
    <t xml:space="preserve">Запеканка из творога </t>
  </si>
  <si>
    <t>54-1т-2020 г.</t>
  </si>
  <si>
    <t>крупа манная 12,9/12,9</t>
  </si>
  <si>
    <t>сахар 12/12</t>
  </si>
  <si>
    <t>сметана 6,9/6,9</t>
  </si>
  <si>
    <t>сухари панировочные 6,9/6,9</t>
  </si>
  <si>
    <t>яйцо куриное 5,3/5,3</t>
  </si>
  <si>
    <t>масло сливочное 6,9/6,9</t>
  </si>
  <si>
    <t>соль йодировання 0,5/0,5</t>
  </si>
  <si>
    <t>вода 48/48</t>
  </si>
  <si>
    <t>45, Пермь, 2008 г.</t>
  </si>
  <si>
    <t>54-16м-2020 г.</t>
  </si>
  <si>
    <t>Говядина 1 категории без кости 91,2/91,2</t>
  </si>
  <si>
    <t>молоко 16,8/16,8</t>
  </si>
  <si>
    <t>Рисовая крупа 12/12</t>
  </si>
  <si>
    <t>масло подсоленечное 4,8/4,8</t>
  </si>
  <si>
    <t>Соль йодированная 0,6/0,6</t>
  </si>
  <si>
    <t>Лук репчатый 15/12</t>
  </si>
  <si>
    <t>Рагу из овощей</t>
  </si>
  <si>
    <t>54-9г-2020 г.</t>
  </si>
  <si>
    <t>Котлета из говядины</t>
  </si>
  <si>
    <t>54-4М 2020 г</t>
  </si>
  <si>
    <t>54-2с 2020 г</t>
  </si>
  <si>
    <t>Картофель 21,8/16</t>
  </si>
  <si>
    <t>Морковь 12,5/10</t>
  </si>
  <si>
    <t>Вода или бульон 160/160</t>
  </si>
  <si>
    <t>Сметана 10/10</t>
  </si>
  <si>
    <t>Лавровый лист 0,04/0,04</t>
  </si>
  <si>
    <t>Соль 0,3/0,3</t>
  </si>
  <si>
    <t>Петрушка 0,5/0,5</t>
  </si>
  <si>
    <t>54-12М 2020 г</t>
  </si>
  <si>
    <t xml:space="preserve">Плов из отварной птицы </t>
  </si>
  <si>
    <t>54-32ХН 2020г</t>
  </si>
  <si>
    <t xml:space="preserve"> Компот из свежих яблок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</si>
  <si>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Итого </t>
  </si>
  <si>
    <t>54-6Т 2020 г</t>
  </si>
  <si>
    <t>Яблоко 45,2/40</t>
  </si>
  <si>
    <t>Сахар песок 7/7</t>
  </si>
  <si>
    <t>54-14р-2020 г.</t>
  </si>
  <si>
    <t>54-7с-2020 г.</t>
  </si>
  <si>
    <t>Картофель 109/80</t>
  </si>
  <si>
    <t>Макаронные изделия 8/8</t>
  </si>
  <si>
    <t>масло подсолнечное 2/2</t>
  </si>
  <si>
    <t>лавровый лист 0,04/0,04</t>
  </si>
  <si>
    <t>соль йодированная 0,3/0,3</t>
  </si>
  <si>
    <t>вода (бульон) 140/140</t>
  </si>
  <si>
    <t>54-21м-2020 г.</t>
  </si>
  <si>
    <t>54-31м-2020 г.</t>
  </si>
  <si>
    <t>54-12з-2020 г.</t>
  </si>
  <si>
    <t>молоко 100/100</t>
  </si>
  <si>
    <t>сахар песок 3/3</t>
  </si>
  <si>
    <t>соль йодированная 1/1</t>
  </si>
  <si>
    <t>вода 65/65</t>
  </si>
  <si>
    <t xml:space="preserve">Каша пшенная </t>
  </si>
  <si>
    <t>Каша гречневая рассыпчатая</t>
  </si>
  <si>
    <t>Чай с молоком и сахаром</t>
  </si>
  <si>
    <t>Молоко 50/50</t>
  </si>
  <si>
    <t>Вода 150/150</t>
  </si>
  <si>
    <t>Каша жидкая молочная гречневая</t>
  </si>
  <si>
    <t>Соль йодированная 1/1</t>
  </si>
  <si>
    <t>Жаркое по-домашнему</t>
  </si>
  <si>
    <t>масло подсолнечное 4,8/4,8</t>
  </si>
  <si>
    <t>масло сливочное 5/5</t>
  </si>
  <si>
    <t>Компот из яблок и лимона</t>
  </si>
  <si>
    <t>яблоко 56,5/50</t>
  </si>
  <si>
    <t>сахар песок 7/7</t>
  </si>
  <si>
    <t>вода 180/180</t>
  </si>
  <si>
    <t>53-19з-2020 г.</t>
  </si>
  <si>
    <t>Яйцо куриное 6,6/6</t>
  </si>
  <si>
    <t>вода 14/14</t>
  </si>
  <si>
    <t>лавровый лист 0,1/0,1</t>
  </si>
  <si>
    <t>Бефстроганов из отварной говядины</t>
  </si>
  <si>
    <t>морковь 7,3/5,8</t>
  </si>
  <si>
    <t>лук репчатый 2/1,6</t>
  </si>
  <si>
    <t>петрушка 1,3/1</t>
  </si>
  <si>
    <t>мука пшеничная высший сорт 1/1</t>
  </si>
  <si>
    <t>сметана 20/20</t>
  </si>
  <si>
    <t>масло сливочное 1/1</t>
  </si>
  <si>
    <t>соль йодированная 0,16/0,16</t>
  </si>
  <si>
    <t>вода 87,4/87,4</t>
  </si>
  <si>
    <t>соль йодированная 0,6/0,6</t>
  </si>
  <si>
    <t>Крупа  геркулес 30,1/30,1</t>
  </si>
  <si>
    <t>Молоко 106,4/106,4</t>
  </si>
  <si>
    <t>Вода 69/69</t>
  </si>
  <si>
    <t>Сахар 5/5</t>
  </si>
  <si>
    <t>Масло сливочное 6,7/6,7</t>
  </si>
  <si>
    <t>Молоко 29/29</t>
  </si>
  <si>
    <t>Масло сливочное 8,2/8,2</t>
  </si>
  <si>
    <t>картофель 78,4/57,6</t>
  </si>
  <si>
    <t>капуста 45/36</t>
  </si>
  <si>
    <t>морковь 36/29</t>
  </si>
  <si>
    <t>лук репчатый 18/14,4</t>
  </si>
  <si>
    <t>сметана 27/27</t>
  </si>
  <si>
    <t>мука пшеничная в/с 1,3/1,3</t>
  </si>
  <si>
    <t>масло сливочное 1,3/1,3</t>
  </si>
  <si>
    <t>вода 29,5/29,5</t>
  </si>
  <si>
    <t>Крупа гречневая 83/83</t>
  </si>
  <si>
    <t>Вода 122,4/122,4</t>
  </si>
  <si>
    <t>401, Пермь, 2013 г.</t>
  </si>
  <si>
    <t>54-6г-2020</t>
  </si>
  <si>
    <t>Лавровый лист 0,01/0,01</t>
  </si>
  <si>
    <t>Говядина 1 категории (без кости) 86/86</t>
  </si>
  <si>
    <t>Молоко 23/23</t>
  </si>
  <si>
    <t>Масло сливочное7/7</t>
  </si>
  <si>
    <t>Сухари панировочные 11/11</t>
  </si>
  <si>
    <t>Масло сливочное 9/9</t>
  </si>
  <si>
    <t>Молоко 20,4/20,4</t>
  </si>
  <si>
    <t>хлеб пшеничный 14,9/14,9</t>
  </si>
  <si>
    <t>сухари панировочные 13,2/13,2</t>
  </si>
  <si>
    <t>масло подсолнечное 3,4/3,4</t>
  </si>
  <si>
    <t>вода 13,2/13,2</t>
  </si>
  <si>
    <t>полдник</t>
  </si>
  <si>
    <t>соль 2/2</t>
  </si>
  <si>
    <t>крупа гречневая 47,5/47,5</t>
  </si>
  <si>
    <t>молоко 120/120</t>
  </si>
  <si>
    <t>сахар-песок 3,75/3,75</t>
  </si>
  <si>
    <t>вода 80/80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</si>
  <si>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</si>
  <si>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</si>
  <si>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</si>
  <si>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</si>
  <si>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</si>
  <si>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</si>
  <si>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</si>
  <si>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репа или кабачки 36/29</t>
  </si>
  <si>
    <t>говядина 1 категории без кости 129,2/129,2</t>
  </si>
  <si>
    <t>Рыба минтай филе 90,4/80</t>
  </si>
  <si>
    <t xml:space="preserve"> п/п</t>
  </si>
  <si>
    <t>Наименование продуктов</t>
  </si>
  <si>
    <t>Фактически выдано продуктов по дням (всего), г на одного человека</t>
  </si>
  <si>
    <t xml:space="preserve">В среднем за 1 день </t>
  </si>
  <si>
    <t>1-й день</t>
  </si>
  <si>
    <t>2-й день</t>
  </si>
  <si>
    <t>3-й день</t>
  </si>
  <si>
    <t>4-й день</t>
  </si>
  <si>
    <t>5-й день</t>
  </si>
  <si>
    <t>6-й день</t>
  </si>
  <si>
    <t>7-й день</t>
  </si>
  <si>
    <t>8-й день</t>
  </si>
  <si>
    <t>9-й день</t>
  </si>
  <si>
    <t>10-й день</t>
  </si>
  <si>
    <t>11-й день</t>
  </si>
  <si>
    <t>12-й день</t>
  </si>
  <si>
    <t>13-й день</t>
  </si>
  <si>
    <t>14-й день</t>
  </si>
  <si>
    <t>Хлеб ржаной</t>
  </si>
  <si>
    <t>Мука пшеничная</t>
  </si>
  <si>
    <t>Крупы, бобовые</t>
  </si>
  <si>
    <t>Макаронные изд.</t>
  </si>
  <si>
    <t>Картофель</t>
  </si>
  <si>
    <t>Овощи св. и конс.</t>
  </si>
  <si>
    <t>Сухофрукты</t>
  </si>
  <si>
    <t>Соки</t>
  </si>
  <si>
    <t>Мясо 1 кат.</t>
  </si>
  <si>
    <t>Субпродукты</t>
  </si>
  <si>
    <t>Птица 1 кат.</t>
  </si>
  <si>
    <t>Рыба</t>
  </si>
  <si>
    <t>Молоко</t>
  </si>
  <si>
    <t>кисломолочные пр.</t>
  </si>
  <si>
    <t>Творог (5-9 %)</t>
  </si>
  <si>
    <t>Сыр</t>
  </si>
  <si>
    <t>Сметана</t>
  </si>
  <si>
    <t>Масло растительное</t>
  </si>
  <si>
    <t>Сахар</t>
  </si>
  <si>
    <t>Кондитерские изд</t>
  </si>
  <si>
    <t>Чай</t>
  </si>
  <si>
    <t>Какао-порошок</t>
  </si>
  <si>
    <t>Дрожжи</t>
  </si>
  <si>
    <t>Соль</t>
  </si>
  <si>
    <t>Специи</t>
  </si>
  <si>
    <t>Крахмал</t>
  </si>
  <si>
    <t>Сумма</t>
  </si>
  <si>
    <t>Куриное филе охлажденное 172,8/172,8</t>
  </si>
  <si>
    <t>Лук репчатый 5,4/4,8</t>
  </si>
  <si>
    <t>Петрушка 5,4/4,8</t>
  </si>
  <si>
    <t>Вода432/432</t>
  </si>
  <si>
    <t> 12 лет и старше</t>
  </si>
  <si>
    <t xml:space="preserve">Яйцо </t>
  </si>
  <si>
    <t>Куриное филе охлажденное 90/90</t>
  </si>
  <si>
    <t>творог 180,5/180,5</t>
  </si>
  <si>
    <t>масло сливочное 4,6/4,6</t>
  </si>
  <si>
    <t>Масло сливочное 9,4/9,4</t>
  </si>
  <si>
    <t>Кисломолочный напиток</t>
  </si>
  <si>
    <t>№541, 608, Пермь 2013 г.</t>
  </si>
  <si>
    <t>яйца для смазки 1/12/3,25</t>
  </si>
  <si>
    <t>Пирожки с повидлом</t>
  </si>
  <si>
    <t>№542, Пермь,2013 г.</t>
  </si>
  <si>
    <t>яйцо 1/5/7,5</t>
  </si>
  <si>
    <t>Мука пшеничная в/с 68,8/68,8</t>
  </si>
  <si>
    <t>сахар 5/5</t>
  </si>
  <si>
    <t>масло сливочное 7,5/7,5</t>
  </si>
  <si>
    <t>соль 0,75/0,75</t>
  </si>
  <si>
    <t>дрожжи 2,5/2,5</t>
  </si>
  <si>
    <t>вода 18,5/18,5</t>
  </si>
  <si>
    <t>мука на подпыл 2,25/2,25</t>
  </si>
  <si>
    <t>повидло 63,13/62,5</t>
  </si>
  <si>
    <t>масло растительное для смазки 2,25/2,25</t>
  </si>
  <si>
    <t>№ 566 Пермь 2013 г.</t>
  </si>
  <si>
    <t>Мука пшеничная в/с 115,5/115,5</t>
  </si>
  <si>
    <t>Мука пшеничная на подпыл 4,5/4,5</t>
  </si>
  <si>
    <t>Дрожжи пресованные 1,44/1,44</t>
  </si>
  <si>
    <t>молоко 60/60</t>
  </si>
  <si>
    <t>Соль 1,44/1,44</t>
  </si>
  <si>
    <t>Масло растительное для смазки 3,9/3,9</t>
  </si>
  <si>
    <t>558, Пермь, 2013 г.</t>
  </si>
  <si>
    <t>Молоко 71,28/71,28</t>
  </si>
  <si>
    <t>Сыр полутвердый 46,02/44,16</t>
  </si>
  <si>
    <t>Масло сливочное14,23/14,23</t>
  </si>
  <si>
    <t>соль йодированная 0,559/0,559</t>
  </si>
  <si>
    <t>Яйца 3 1/13/113,98</t>
  </si>
  <si>
    <t>Картофель 237,6/178,8</t>
  </si>
  <si>
    <t>Масло сливочное 6/6</t>
  </si>
  <si>
    <t>Куринная грудка (филе) 168,8/149,4</t>
  </si>
  <si>
    <t>Масло растительное 9,38/9,38</t>
  </si>
  <si>
    <t>Лук репчатый 11,76/9,38</t>
  </si>
  <si>
    <t>Морковь 16,08/14,98</t>
  </si>
  <si>
    <t>Крупа рисовая 63,42/63,42</t>
  </si>
  <si>
    <t>Соль йодированная 1,12/1,12</t>
  </si>
  <si>
    <t>Вода 253,96/253,96</t>
  </si>
  <si>
    <t>Вода 165,9/165,9</t>
  </si>
  <si>
    <t>пшено 70,2/70,2</t>
  </si>
  <si>
    <t>Вода 144,9/144,9</t>
  </si>
  <si>
    <t>Говядина 1 категории без кости 144/144</t>
  </si>
  <si>
    <t>Картофель 197,7/145,32</t>
  </si>
  <si>
    <t>томатное пюре 9,1/9,1</t>
  </si>
  <si>
    <t>лук репчатый 24,1/19,32</t>
  </si>
  <si>
    <t>соль йодированная1,12/1,12</t>
  </si>
  <si>
    <t>Крупа пшеничная 70,2/70,2</t>
  </si>
  <si>
    <t>макароны 61,2/61,2</t>
  </si>
  <si>
    <t>масло сливочное 7/7</t>
  </si>
  <si>
    <t>Распределение калорийности по приемам пищи</t>
  </si>
  <si>
    <t>Второй ужин</t>
  </si>
  <si>
    <t>Среднее значение</t>
  </si>
  <si>
    <t>Крупа «Геркулес» 39,6/39,6</t>
  </si>
  <si>
    <t>Суп с лапшой</t>
  </si>
  <si>
    <t>макаронные изделия 61,2/61,2</t>
  </si>
  <si>
    <t>Каша вязкая молочная рисовая</t>
  </si>
  <si>
    <t>Крупа рисовая 57/57</t>
  </si>
  <si>
    <t>0.16</t>
  </si>
  <si>
    <t>0.52</t>
  </si>
  <si>
    <t>ужин</t>
  </si>
  <si>
    <t>минтай (филе) 117/103,5</t>
  </si>
  <si>
    <t>сметана 58,75/58,75</t>
  </si>
  <si>
    <t>Сыр полутвердый 7,13/6,9</t>
  </si>
  <si>
    <t>Масло подсолнечное 8,9/8,9</t>
  </si>
  <si>
    <t>Масло сливочное 5,9/5,9</t>
  </si>
  <si>
    <t>Мука пшеничная 5,5/5,5</t>
  </si>
  <si>
    <t>Соль йодированная 0,38/0,38</t>
  </si>
  <si>
    <t>Вода 15/15</t>
  </si>
  <si>
    <t>Картофель 205,7/151</t>
  </si>
  <si>
    <t xml:space="preserve">Зав.производством </t>
  </si>
  <si>
    <t>Булочка</t>
  </si>
  <si>
    <t>Чай с  сахаром</t>
  </si>
  <si>
    <t>Рассольник</t>
  </si>
  <si>
    <t>Тефтели с рисом</t>
  </si>
  <si>
    <t>рыба в кляре</t>
  </si>
  <si>
    <t>мука 19/19</t>
  </si>
  <si>
    <t>Каша кукурузная рассыпчатая</t>
  </si>
  <si>
    <t>Кукурузная крупа 65/65</t>
  </si>
  <si>
    <t>Птица тушенная</t>
  </si>
  <si>
    <t>Кондитерское изделие промышленного производства (печенье овсяное)</t>
  </si>
  <si>
    <t>.</t>
  </si>
  <si>
    <t>Яйцо 1 шт/40</t>
  </si>
  <si>
    <t>Суп гороховый</t>
  </si>
  <si>
    <t>Горох 8/8</t>
  </si>
  <si>
    <t>Рагу из птицы</t>
  </si>
  <si>
    <t>Курица 1 кат. 130/115</t>
  </si>
  <si>
    <t>Масло растительное 3/3</t>
  </si>
  <si>
    <t>Картофель 107/80</t>
  </si>
  <si>
    <t>Морковь 21/17</t>
  </si>
  <si>
    <t>Лук репчатый 12/10</t>
  </si>
  <si>
    <t xml:space="preserve">Мука пшеничная </t>
  </si>
  <si>
    <t>Голубцы ленивые</t>
  </si>
  <si>
    <t>капуста 150/120</t>
  </si>
  <si>
    <t>говядина 1 категории без кости 80/80</t>
  </si>
  <si>
    <t>крупа рисовая 10/10</t>
  </si>
  <si>
    <t>лук репчатый 15/12</t>
  </si>
  <si>
    <t>масло сливочное 6/6</t>
  </si>
  <si>
    <t>вода 60/60</t>
  </si>
  <si>
    <t>Печень по строгановски</t>
  </si>
  <si>
    <t>Печень говяжья 155,8/149,8</t>
  </si>
  <si>
    <t>Сметана 26,7/26,7</t>
  </si>
  <si>
    <t>мука 1,3/1,3</t>
  </si>
  <si>
    <t>соль 1,3/1,3</t>
  </si>
  <si>
    <t>вода 29,3/29,3</t>
  </si>
  <si>
    <t>завтрак</t>
  </si>
  <si>
    <t>обед</t>
  </si>
  <si>
    <t>Зав. производством</t>
  </si>
  <si>
    <t>Суп из овощей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</si>
</sst>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7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</cellStyleXfs>
  <cellXfs count="348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9" xfId="0" applyFont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2" fontId="2" fillId="0" borderId="9" xfId="0" applyNumberFormat="1" applyFont="1" applyFill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2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16" fontId="3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9" xfId="0" applyFont="1" applyBorder="1" applyAlignment="1"/>
    <xf numFmtId="0" fontId="0" fillId="0" borderId="0" xfId="0" applyAlignment="1"/>
    <xf numFmtId="0" fontId="2" fillId="0" borderId="9" xfId="0" applyFont="1" applyBorder="1" applyAlignment="1">
      <alignment horizontal="right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9" xfId="0" applyFont="1" applyBorder="1" applyAlignment="1">
      <alignment vertical="distributed"/>
    </xf>
    <xf numFmtId="0" fontId="0" fillId="0" borderId="9" xfId="0" applyBorder="1" applyAlignment="1">
      <alignment wrapText="1"/>
    </xf>
    <xf numFmtId="0" fontId="2" fillId="0" borderId="9" xfId="0" applyFont="1" applyBorder="1" applyAlignment="1">
      <alignment vertical="distributed" wrapText="1"/>
    </xf>
    <xf numFmtId="0" fontId="0" fillId="0" borderId="0" xfId="0" applyAlignment="1">
      <alignment vertical="distributed" wrapText="1"/>
    </xf>
    <xf numFmtId="0" fontId="2" fillId="0" borderId="9" xfId="0" applyFont="1" applyFill="1" applyBorder="1" applyAlignment="1">
      <alignment vertical="distributed" wrapText="1"/>
    </xf>
    <xf numFmtId="0" fontId="2" fillId="2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distributed" wrapText="1"/>
    </xf>
    <xf numFmtId="0" fontId="2" fillId="0" borderId="9" xfId="0" applyFont="1" applyBorder="1" applyAlignment="1">
      <alignment horizontal="justify" vertical="distributed" wrapText="1"/>
    </xf>
    <xf numFmtId="0" fontId="3" fillId="0" borderId="9" xfId="0" applyFont="1" applyBorder="1" applyAlignment="1">
      <alignment horizontal="left" vertical="distributed" wrapText="1"/>
    </xf>
    <xf numFmtId="0" fontId="2" fillId="0" borderId="9" xfId="0" applyFont="1" applyBorder="1" applyAlignment="1">
      <alignment horizontal="right" vertical="distributed" wrapText="1"/>
    </xf>
    <xf numFmtId="0" fontId="2" fillId="2" borderId="9" xfId="0" applyFont="1" applyFill="1" applyBorder="1" applyAlignment="1">
      <alignment vertical="distributed" wrapText="1"/>
    </xf>
    <xf numFmtId="0" fontId="3" fillId="2" borderId="9" xfId="0" applyFont="1" applyFill="1" applyBorder="1" applyAlignment="1">
      <alignment vertical="distributed" wrapText="1"/>
    </xf>
    <xf numFmtId="0" fontId="2" fillId="0" borderId="9" xfId="0" applyFont="1" applyBorder="1" applyAlignment="1">
      <alignment horizontal="left" vertical="top" wrapText="1"/>
    </xf>
    <xf numFmtId="0" fontId="2" fillId="2" borderId="9" xfId="0" applyFont="1" applyFill="1" applyBorder="1" applyAlignment="1">
      <alignment vertical="distributed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distributed" wrapText="1"/>
    </xf>
    <xf numFmtId="0" fontId="3" fillId="0" borderId="9" xfId="0" applyFont="1" applyBorder="1" applyAlignment="1">
      <alignment horizontal="justify" vertical="center"/>
    </xf>
    <xf numFmtId="0" fontId="3" fillId="0" borderId="9" xfId="0" applyFont="1" applyBorder="1" applyAlignment="1">
      <alignment vertical="distributed" wrapText="1"/>
    </xf>
    <xf numFmtId="0" fontId="3" fillId="0" borderId="8" xfId="0" applyFont="1" applyBorder="1" applyAlignment="1">
      <alignment vertical="distributed" wrapText="1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distributed"/>
    </xf>
    <xf numFmtId="0" fontId="2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2" borderId="9" xfId="0" applyFont="1" applyFill="1" applyBorder="1" applyAlignment="1">
      <alignment vertical="top" wrapText="1"/>
    </xf>
    <xf numFmtId="0" fontId="2" fillId="0" borderId="9" xfId="0" applyFont="1" applyBorder="1" applyAlignment="1">
      <alignment horizontal="right" vertical="top" wrapText="1"/>
    </xf>
    <xf numFmtId="0" fontId="7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Fill="1" applyBorder="1" applyAlignment="1"/>
    <xf numFmtId="0" fontId="3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vertical="distributed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3" borderId="9" xfId="1" applyBorder="1" applyAlignment="1">
      <alignment horizontal="center" vertical="center" wrapText="1"/>
    </xf>
    <xf numFmtId="0" fontId="13" fillId="3" borderId="21" xfId="1" applyBorder="1" applyAlignment="1">
      <alignment horizontal="center" vertical="center" wrapText="1"/>
    </xf>
    <xf numFmtId="0" fontId="13" fillId="3" borderId="23" xfId="1" applyBorder="1" applyAlignment="1">
      <alignment horizontal="center" vertical="center" wrapText="1"/>
    </xf>
    <xf numFmtId="0" fontId="14" fillId="4" borderId="9" xfId="2" applyBorder="1" applyAlignment="1">
      <alignment horizontal="center" vertical="center"/>
    </xf>
    <xf numFmtId="0" fontId="14" fillId="4" borderId="9" xfId="2" applyBorder="1" applyAlignment="1">
      <alignment horizontal="center" vertical="center" wrapText="1"/>
    </xf>
    <xf numFmtId="0" fontId="14" fillId="4" borderId="0" xfId="2" applyAlignment="1">
      <alignment horizontal="center" vertical="center"/>
    </xf>
    <xf numFmtId="0" fontId="13" fillId="3" borderId="9" xfId="1" applyBorder="1" applyAlignment="1">
      <alignment horizontal="center" vertical="center"/>
    </xf>
    <xf numFmtId="0" fontId="13" fillId="3" borderId="0" xfId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9" xfId="0" applyFont="1" applyBorder="1" applyAlignment="1">
      <alignment vertical="top" wrapText="1"/>
    </xf>
    <xf numFmtId="2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distributed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10" xfId="0" applyFill="1" applyBorder="1"/>
    <xf numFmtId="2" fontId="15" fillId="0" borderId="9" xfId="0" applyNumberFormat="1" applyFont="1" applyFill="1" applyBorder="1" applyAlignment="1">
      <alignment horizontal="right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distributed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distributed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distributed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distributed" wrapText="1"/>
    </xf>
    <xf numFmtId="0" fontId="3" fillId="0" borderId="0" xfId="0" applyFont="1" applyBorder="1"/>
    <xf numFmtId="0" fontId="16" fillId="0" borderId="0" xfId="0" applyFont="1" applyAlignment="1">
      <alignment wrapText="1"/>
    </xf>
    <xf numFmtId="0" fontId="3" fillId="0" borderId="8" xfId="0" applyFont="1" applyBorder="1" applyAlignment="1">
      <alignment horizontal="left" vertical="top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distributed" wrapText="1"/>
    </xf>
    <xf numFmtId="0" fontId="3" fillId="0" borderId="9" xfId="0" applyFont="1" applyBorder="1" applyAlignment="1">
      <alignment vertical="distributed" wrapText="1"/>
    </xf>
    <xf numFmtId="0" fontId="3" fillId="0" borderId="8" xfId="0" applyFont="1" applyBorder="1" applyAlignment="1">
      <alignment vertical="distributed" wrapText="1"/>
    </xf>
    <xf numFmtId="0" fontId="3" fillId="0" borderId="9" xfId="0" applyFont="1" applyBorder="1" applyAlignment="1">
      <alignment vertical="distributed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textRotation="90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2" fontId="9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textRotation="90"/>
    </xf>
    <xf numFmtId="0" fontId="2" fillId="0" borderId="8" xfId="0" applyFont="1" applyBorder="1" applyAlignment="1">
      <alignment vertical="center" textRotation="90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textRotation="90" wrapText="1"/>
    </xf>
    <xf numFmtId="0" fontId="3" fillId="0" borderId="9" xfId="0" applyFont="1" applyBorder="1" applyAlignment="1">
      <alignment vertical="distributed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distributed"/>
    </xf>
    <xf numFmtId="0" fontId="3" fillId="0" borderId="10" xfId="0" applyFont="1" applyBorder="1" applyAlignment="1">
      <alignment vertical="distributed"/>
    </xf>
    <xf numFmtId="0" fontId="3" fillId="0" borderId="11" xfId="0" applyFont="1" applyBorder="1" applyAlignment="1">
      <alignment vertical="distributed"/>
    </xf>
    <xf numFmtId="0" fontId="5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distributed" wrapText="1"/>
    </xf>
    <xf numFmtId="0" fontId="3" fillId="0" borderId="9" xfId="0" applyFont="1" applyBorder="1" applyAlignment="1">
      <alignment vertical="center"/>
    </xf>
    <xf numFmtId="0" fontId="8" fillId="0" borderId="13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distributed"/>
    </xf>
    <xf numFmtId="0" fontId="8" fillId="0" borderId="15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distributed" wrapText="1"/>
    </xf>
    <xf numFmtId="0" fontId="3" fillId="0" borderId="8" xfId="0" applyFont="1" applyBorder="1" applyAlignment="1">
      <alignment vertical="distributed" wrapText="1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distributed" wrapText="1"/>
    </xf>
    <xf numFmtId="0" fontId="3" fillId="0" borderId="9" xfId="0" applyFont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">
    <cellStyle name="Акцент4" xfId="2" builtinId="4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281188</xdr:colOff>
      <xdr:row>40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34788" cy="777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52;&#1077;&#1085;&#110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Н_1"/>
      <sheetName val="ВТ_2"/>
      <sheetName val="СР_3"/>
      <sheetName val="ЧТ_4"/>
      <sheetName val="ПТ_5"/>
      <sheetName val="СБ 6"/>
      <sheetName val="ВС 7"/>
      <sheetName val="ПН_8"/>
      <sheetName val="ВТ_9"/>
      <sheetName val="СР_10"/>
      <sheetName val="ЧТ_11"/>
      <sheetName val="ПТ_12"/>
      <sheetName val="СБ 13"/>
      <sheetName val="ВС 14"/>
      <sheetName val="накопит.ведомость"/>
      <sheetName val="калорийн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">
          <cell r="C20" t="str">
            <v>Фрукты свежие</v>
          </cell>
          <cell r="D20">
            <v>185</v>
          </cell>
          <cell r="E20">
            <v>0.8</v>
          </cell>
          <cell r="F20">
            <v>0.8</v>
          </cell>
          <cell r="G20">
            <v>19.600000000000001</v>
          </cell>
          <cell r="H20">
            <v>88</v>
          </cell>
          <cell r="I20">
            <v>0.06</v>
          </cell>
          <cell r="J20">
            <v>0.02</v>
          </cell>
          <cell r="K20">
            <v>0.03</v>
          </cell>
          <cell r="L20">
            <v>0</v>
          </cell>
          <cell r="M20">
            <v>20</v>
          </cell>
          <cell r="N20">
            <v>32</v>
          </cell>
          <cell r="O20">
            <v>22</v>
          </cell>
          <cell r="P20">
            <v>18</v>
          </cell>
          <cell r="Q20">
            <v>4.4000000000000004</v>
          </cell>
          <cell r="R20">
            <v>278</v>
          </cell>
          <cell r="S20">
            <v>2</v>
          </cell>
          <cell r="T20">
            <v>0</v>
          </cell>
          <cell r="U20">
            <v>8</v>
          </cell>
        </row>
        <row r="21">
          <cell r="C21" t="str">
            <v>Итого:</v>
          </cell>
        </row>
        <row r="22">
          <cell r="C22" t="str">
            <v>Суп из овощей с мясными фрикадельками</v>
          </cell>
        </row>
        <row r="23">
          <cell r="C23" t="str">
            <v>картофель 108,8/80</v>
          </cell>
        </row>
        <row r="24">
          <cell r="C24" t="str">
            <v>лук репчатый 12,5/10</v>
          </cell>
        </row>
        <row r="25">
          <cell r="C25" t="str">
            <v>морковь 10/8</v>
          </cell>
        </row>
        <row r="26">
          <cell r="C26" t="str">
            <v>петрушка 2,5/2</v>
          </cell>
        </row>
        <row r="27">
          <cell r="C27" t="str">
            <v>томатное пюре 2/2</v>
          </cell>
        </row>
        <row r="28">
          <cell r="C28" t="str">
            <v>лавровый лист 0,04/004</v>
          </cell>
        </row>
        <row r="29">
          <cell r="C29" t="str">
            <v>масло подсолнечное 2/2</v>
          </cell>
        </row>
        <row r="30">
          <cell r="C30" t="str">
            <v>соль йодированная 0,48/0,48</v>
          </cell>
        </row>
        <row r="31">
          <cell r="C31" t="str">
            <v>говядина 1 категории 25,76/22,8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55" zoomScaleNormal="55" workbookViewId="0">
      <selection activeCell="W18" sqref="W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opLeftCell="A46" zoomScale="80" zoomScaleNormal="80" workbookViewId="0">
      <selection activeCell="C44" sqref="C44"/>
    </sheetView>
  </sheetViews>
  <sheetFormatPr defaultRowHeight="15" x14ac:dyDescent="0.25"/>
  <cols>
    <col min="1" max="1" width="4.28515625" customWidth="1"/>
    <col min="2" max="2" width="12.42578125" style="37" customWidth="1"/>
    <col min="3" max="3" width="21.42578125" style="59" customWidth="1"/>
    <col min="4" max="4" width="7.5703125" customWidth="1"/>
    <col min="5" max="5" width="7.42578125" customWidth="1"/>
    <col min="6" max="6" width="6.5703125" customWidth="1"/>
    <col min="7" max="7" width="7.140625" customWidth="1"/>
    <col min="8" max="8" width="8.140625" customWidth="1"/>
    <col min="9" max="9" width="7.5703125" customWidth="1"/>
    <col min="10" max="10" width="7" customWidth="1"/>
    <col min="11" max="11" width="10" customWidth="1"/>
    <col min="12" max="12" width="6.7109375" customWidth="1"/>
    <col min="13" max="13" width="8" customWidth="1"/>
    <col min="14" max="14" width="7.5703125" customWidth="1"/>
    <col min="15" max="15" width="8.140625" customWidth="1"/>
    <col min="16" max="17" width="8" customWidth="1"/>
    <col min="18" max="18" width="9.42578125" customWidth="1"/>
    <col min="19" max="19" width="6.7109375" customWidth="1"/>
    <col min="20" max="20" width="6.5703125" customWidth="1"/>
    <col min="21" max="21" width="7.85546875" customWidth="1"/>
  </cols>
  <sheetData>
    <row r="1" spans="1:21" x14ac:dyDescent="0.25">
      <c r="A1" s="305" t="s">
        <v>73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1" ht="30" customHeight="1" x14ac:dyDescent="0.25">
      <c r="A2" s="18"/>
      <c r="B2" s="273" t="s">
        <v>0</v>
      </c>
      <c r="C2" s="329" t="s">
        <v>1</v>
      </c>
      <c r="D2" s="273" t="s">
        <v>2</v>
      </c>
      <c r="E2" s="273" t="s">
        <v>3</v>
      </c>
      <c r="F2" s="273"/>
      <c r="G2" s="273"/>
      <c r="H2" s="273" t="s">
        <v>4</v>
      </c>
      <c r="I2" s="273" t="s">
        <v>5</v>
      </c>
      <c r="J2" s="273"/>
      <c r="K2" s="273"/>
      <c r="L2" s="273"/>
      <c r="M2" s="273"/>
      <c r="N2" s="273" t="s">
        <v>6</v>
      </c>
      <c r="O2" s="273"/>
      <c r="P2" s="273"/>
      <c r="Q2" s="273"/>
      <c r="R2" s="273"/>
      <c r="S2" s="273"/>
      <c r="T2" s="273"/>
      <c r="U2" s="273"/>
    </row>
    <row r="3" spans="1:21" ht="28.5" customHeight="1" x14ac:dyDescent="0.25">
      <c r="A3" s="17"/>
      <c r="B3" s="273"/>
      <c r="C3" s="329"/>
      <c r="D3" s="273"/>
      <c r="E3" s="10" t="s">
        <v>7</v>
      </c>
      <c r="F3" s="10" t="s">
        <v>8</v>
      </c>
      <c r="G3" s="10" t="s">
        <v>9</v>
      </c>
      <c r="H3" s="273"/>
      <c r="I3" s="10" t="s">
        <v>10</v>
      </c>
      <c r="J3" s="30" t="s">
        <v>75</v>
      </c>
      <c r="K3" s="30" t="s">
        <v>76</v>
      </c>
      <c r="L3" s="30" t="s">
        <v>77</v>
      </c>
      <c r="M3" s="10" t="s">
        <v>11</v>
      </c>
      <c r="N3" s="10" t="s">
        <v>12</v>
      </c>
      <c r="O3" s="10" t="s">
        <v>13</v>
      </c>
      <c r="P3" s="10" t="s">
        <v>14</v>
      </c>
      <c r="Q3" s="30" t="s">
        <v>15</v>
      </c>
      <c r="R3" s="30" t="s">
        <v>81</v>
      </c>
      <c r="S3" s="30" t="s">
        <v>79</v>
      </c>
      <c r="T3" s="30" t="s">
        <v>80</v>
      </c>
      <c r="U3" s="10" t="s">
        <v>78</v>
      </c>
    </row>
    <row r="4" spans="1:21" ht="25.5" x14ac:dyDescent="0.25">
      <c r="A4" s="294" t="s">
        <v>413</v>
      </c>
      <c r="B4" s="293"/>
      <c r="C4" s="153" t="str">
        <f>ПН_1!C4</f>
        <v>Каша молочная  овсяная из Геркулеса</v>
      </c>
      <c r="D4" s="276">
        <f>ПН_1!D4</f>
        <v>200</v>
      </c>
      <c r="E4" s="276">
        <f>ПН_1!E4</f>
        <v>6.33</v>
      </c>
      <c r="F4" s="276">
        <f>ПН_1!F4</f>
        <v>8.9</v>
      </c>
      <c r="G4" s="276">
        <f>ПН_1!G4</f>
        <v>25.5</v>
      </c>
      <c r="H4" s="276">
        <f>ПН_1!H4</f>
        <v>207.4</v>
      </c>
      <c r="I4" s="276">
        <f>ПН_1!I4</f>
        <v>0.1</v>
      </c>
      <c r="J4" s="276">
        <f>ПН_1!J4</f>
        <v>0.13</v>
      </c>
      <c r="K4" s="276">
        <f>ПН_1!K4</f>
        <v>0.01</v>
      </c>
      <c r="L4" s="276">
        <f>ПН_1!L4</f>
        <v>0.1</v>
      </c>
      <c r="M4" s="276">
        <f>ПН_1!M4</f>
        <v>0.28999999999999998</v>
      </c>
      <c r="N4" s="276">
        <f>ПН_1!N4</f>
        <v>120.3</v>
      </c>
      <c r="O4" s="276">
        <f>ПН_1!O4</f>
        <v>151.6</v>
      </c>
      <c r="P4" s="276">
        <f>ПН_1!P4</f>
        <v>40.299999999999997</v>
      </c>
      <c r="Q4" s="276">
        <f>ПН_1!Q4</f>
        <v>1.02</v>
      </c>
      <c r="R4" s="276">
        <f>ПН_1!R4</f>
        <v>306</v>
      </c>
      <c r="S4" s="276">
        <f>ПН_1!S4</f>
        <v>38.299999999999997</v>
      </c>
      <c r="T4" s="276">
        <f>ПН_1!T4</f>
        <v>10.98</v>
      </c>
      <c r="U4" s="276">
        <f>ПН_1!U4</f>
        <v>46.61</v>
      </c>
    </row>
    <row r="5" spans="1:21" ht="25.5" customHeight="1" x14ac:dyDescent="0.25">
      <c r="A5" s="294"/>
      <c r="B5" s="293"/>
      <c r="C5" s="152" t="str">
        <f>ПН_1!C5</f>
        <v>Крупа  геркулес 30,1/30,1</v>
      </c>
      <c r="D5" s="273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21" x14ac:dyDescent="0.25">
      <c r="A6" s="294"/>
      <c r="B6" s="293"/>
      <c r="C6" s="152" t="str">
        <f>ПН_1!C6</f>
        <v>Молоко 106,4/106,4</v>
      </c>
      <c r="D6" s="273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</row>
    <row r="7" spans="1:21" x14ac:dyDescent="0.25">
      <c r="A7" s="294"/>
      <c r="B7" s="293"/>
      <c r="C7" s="188" t="str">
        <f>ПН_1!C7</f>
        <v>Вода 69/69</v>
      </c>
      <c r="D7" s="273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</row>
    <row r="8" spans="1:21" x14ac:dyDescent="0.25">
      <c r="A8" s="294"/>
      <c r="B8" s="293"/>
      <c r="C8" s="188" t="str">
        <f>ПН_1!C8</f>
        <v>Сахар 5/5</v>
      </c>
      <c r="D8" s="273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</row>
    <row r="9" spans="1:21" ht="30" customHeight="1" x14ac:dyDescent="0.25">
      <c r="A9" s="294"/>
      <c r="B9" s="293"/>
      <c r="C9" s="152" t="str">
        <f>ПН_1!C9</f>
        <v>Масло сливочное 6,7/6,7</v>
      </c>
      <c r="D9" s="273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</row>
    <row r="10" spans="1:21" x14ac:dyDescent="0.25">
      <c r="A10" s="294"/>
      <c r="B10" s="81"/>
      <c r="C10" s="63" t="s">
        <v>19</v>
      </c>
      <c r="D10" s="86">
        <v>40</v>
      </c>
      <c r="E10" s="86">
        <v>4.2699999999999996</v>
      </c>
      <c r="F10" s="86">
        <v>1.81</v>
      </c>
      <c r="G10" s="86">
        <v>19.02</v>
      </c>
      <c r="H10" s="86">
        <v>109.6</v>
      </c>
      <c r="I10" s="86">
        <v>0.16</v>
      </c>
      <c r="J10" s="86">
        <v>0.12</v>
      </c>
      <c r="K10" s="86">
        <v>0</v>
      </c>
      <c r="L10" s="86">
        <v>0</v>
      </c>
      <c r="M10" s="86">
        <v>0.08</v>
      </c>
      <c r="N10" s="86">
        <v>50</v>
      </c>
      <c r="O10" s="86">
        <v>51.6</v>
      </c>
      <c r="P10" s="86">
        <v>16.399999999999999</v>
      </c>
      <c r="Q10" s="86">
        <v>1.44</v>
      </c>
      <c r="R10" s="126">
        <v>156.4</v>
      </c>
      <c r="S10" s="86">
        <v>0</v>
      </c>
      <c r="T10" s="86">
        <v>1.52</v>
      </c>
      <c r="U10" s="86">
        <v>0</v>
      </c>
    </row>
    <row r="11" spans="1:21" x14ac:dyDescent="0.25">
      <c r="A11" s="294"/>
      <c r="B11" s="274"/>
      <c r="C11" s="94" t="s">
        <v>30</v>
      </c>
      <c r="D11" s="249">
        <v>200</v>
      </c>
      <c r="E11" s="249">
        <v>0.3</v>
      </c>
      <c r="F11" s="249">
        <v>0</v>
      </c>
      <c r="G11" s="249">
        <v>6.7</v>
      </c>
      <c r="H11" s="249">
        <v>27.9</v>
      </c>
      <c r="I11" s="249">
        <v>0</v>
      </c>
      <c r="J11" s="249">
        <v>0.01</v>
      </c>
      <c r="K11" s="249">
        <v>0.38</v>
      </c>
      <c r="L11" s="249">
        <v>0</v>
      </c>
      <c r="M11" s="249">
        <v>1.1599999999999999</v>
      </c>
      <c r="N11" s="249">
        <v>6.9</v>
      </c>
      <c r="O11" s="249">
        <v>8.5</v>
      </c>
      <c r="P11" s="249">
        <v>4.5999999999999996</v>
      </c>
      <c r="Q11" s="249">
        <v>0.77</v>
      </c>
      <c r="R11" s="249">
        <v>30.2</v>
      </c>
      <c r="S11" s="249">
        <v>0</v>
      </c>
      <c r="T11" s="249">
        <v>0.02</v>
      </c>
      <c r="U11" s="249">
        <v>0.7</v>
      </c>
    </row>
    <row r="12" spans="1:21" x14ac:dyDescent="0.25">
      <c r="A12" s="294"/>
      <c r="B12" s="275"/>
      <c r="C12" s="97" t="s">
        <v>124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</row>
    <row r="13" spans="1:21" ht="25.5" x14ac:dyDescent="0.25">
      <c r="A13" s="294"/>
      <c r="B13" s="275"/>
      <c r="C13" s="97" t="s">
        <v>125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</row>
    <row r="14" spans="1:21" x14ac:dyDescent="0.25">
      <c r="A14" s="294"/>
      <c r="B14" s="275"/>
      <c r="C14" s="97" t="s">
        <v>126</v>
      </c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</row>
    <row r="15" spans="1:21" x14ac:dyDescent="0.25">
      <c r="A15" s="294"/>
      <c r="B15" s="286"/>
      <c r="C15" s="97" t="s">
        <v>127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</row>
    <row r="16" spans="1:21" x14ac:dyDescent="0.25">
      <c r="A16" s="294" t="s">
        <v>414</v>
      </c>
      <c r="B16" s="44"/>
      <c r="C16" s="64" t="s">
        <v>22</v>
      </c>
      <c r="D16" s="11">
        <f t="shared" ref="D16:U16" si="0">SUM(D4:D15)</f>
        <v>440</v>
      </c>
      <c r="E16" s="99">
        <f t="shared" si="0"/>
        <v>10.9</v>
      </c>
      <c r="F16" s="99">
        <f t="shared" si="0"/>
        <v>10.71</v>
      </c>
      <c r="G16" s="99">
        <f t="shared" si="0"/>
        <v>51.22</v>
      </c>
      <c r="H16" s="99">
        <f t="shared" si="0"/>
        <v>344.9</v>
      </c>
      <c r="I16" s="99">
        <f t="shared" si="0"/>
        <v>0.26</v>
      </c>
      <c r="J16" s="99">
        <f t="shared" si="0"/>
        <v>0.26</v>
      </c>
      <c r="K16" s="99">
        <f t="shared" si="0"/>
        <v>0.39</v>
      </c>
      <c r="L16" s="99">
        <f t="shared" si="0"/>
        <v>0.1</v>
      </c>
      <c r="M16" s="99">
        <f t="shared" si="0"/>
        <v>1.5299999999999998</v>
      </c>
      <c r="N16" s="99">
        <f t="shared" si="0"/>
        <v>177.20000000000002</v>
      </c>
      <c r="O16" s="99">
        <f t="shared" si="0"/>
        <v>211.7</v>
      </c>
      <c r="P16" s="99">
        <f t="shared" si="0"/>
        <v>61.3</v>
      </c>
      <c r="Q16" s="99">
        <f t="shared" si="0"/>
        <v>3.23</v>
      </c>
      <c r="R16" s="99">
        <f t="shared" si="0"/>
        <v>492.59999999999997</v>
      </c>
      <c r="S16" s="99">
        <f t="shared" si="0"/>
        <v>38.299999999999997</v>
      </c>
      <c r="T16" s="99">
        <f t="shared" si="0"/>
        <v>12.52</v>
      </c>
      <c r="U16" s="99">
        <f t="shared" si="0"/>
        <v>47.31</v>
      </c>
    </row>
    <row r="17" spans="1:21" ht="40.5" customHeight="1" x14ac:dyDescent="0.25">
      <c r="A17" s="294"/>
      <c r="B17" s="293" t="s">
        <v>389</v>
      </c>
      <c r="C17" s="58" t="s">
        <v>416</v>
      </c>
      <c r="D17" s="273">
        <f>'[1]ВС 14'!D20</f>
        <v>185</v>
      </c>
      <c r="E17" s="230">
        <f>'[1]ВС 14'!E20</f>
        <v>0.8</v>
      </c>
      <c r="F17" s="230">
        <f>'[1]ВС 14'!F20</f>
        <v>0.8</v>
      </c>
      <c r="G17" s="230">
        <f>'[1]ВС 14'!G20</f>
        <v>19.600000000000001</v>
      </c>
      <c r="H17" s="230">
        <f>'[1]ВС 14'!H20</f>
        <v>88</v>
      </c>
      <c r="I17" s="230">
        <f>'[1]ВС 14'!I20</f>
        <v>0.06</v>
      </c>
      <c r="J17" s="214">
        <f>'[1]ВС 14'!J20</f>
        <v>0.02</v>
      </c>
      <c r="K17" s="214">
        <f>'[1]ВС 14'!K20</f>
        <v>0.03</v>
      </c>
      <c r="L17" s="214">
        <f>'[1]ВС 14'!L20</f>
        <v>0</v>
      </c>
      <c r="M17" s="230">
        <f>'[1]ВС 14'!M20</f>
        <v>20</v>
      </c>
      <c r="N17" s="230">
        <f>'[1]ВС 14'!N20</f>
        <v>32</v>
      </c>
      <c r="O17" s="230">
        <f>'[1]ВС 14'!O20</f>
        <v>22</v>
      </c>
      <c r="P17" s="230">
        <f>'[1]ВС 14'!P20</f>
        <v>18</v>
      </c>
      <c r="Q17" s="230">
        <f>'[1]ВС 14'!Q20</f>
        <v>4.4000000000000004</v>
      </c>
      <c r="R17" s="214">
        <f>'[1]ВС 14'!R20</f>
        <v>278</v>
      </c>
      <c r="S17" s="214">
        <f>'[1]ВС 14'!S20</f>
        <v>2</v>
      </c>
      <c r="T17" s="214">
        <f>'[1]ВС 14'!T20</f>
        <v>0</v>
      </c>
      <c r="U17" s="230">
        <f>'[1]ВС 14'!U20</f>
        <v>8</v>
      </c>
    </row>
    <row r="18" spans="1:21" x14ac:dyDescent="0.25">
      <c r="A18" s="294"/>
      <c r="B18" s="293"/>
      <c r="C18" s="213" t="str">
        <f>'[1]ВС 14'!C21</f>
        <v>Итого:</v>
      </c>
      <c r="D18" s="273"/>
      <c r="E18" s="230"/>
      <c r="F18" s="230"/>
      <c r="G18" s="230"/>
      <c r="H18" s="230"/>
      <c r="I18" s="230"/>
      <c r="J18" s="215"/>
      <c r="K18" s="215"/>
      <c r="L18" s="215"/>
      <c r="M18" s="230"/>
      <c r="N18" s="230"/>
      <c r="O18" s="230"/>
      <c r="P18" s="230"/>
      <c r="Q18" s="230"/>
      <c r="R18" s="215"/>
      <c r="S18" s="215"/>
      <c r="T18" s="215"/>
      <c r="U18" s="230"/>
    </row>
    <row r="19" spans="1:21" ht="15" customHeight="1" x14ac:dyDescent="0.25">
      <c r="A19" s="294"/>
      <c r="B19" s="293"/>
      <c r="C19" s="213" t="str">
        <f>'[1]ВС 14'!C22</f>
        <v>Суп из овощей с мясными фрикадельками</v>
      </c>
      <c r="D19" s="273"/>
      <c r="E19" s="230"/>
      <c r="F19" s="230"/>
      <c r="G19" s="230"/>
      <c r="H19" s="230"/>
      <c r="I19" s="230"/>
      <c r="J19" s="215"/>
      <c r="K19" s="215"/>
      <c r="L19" s="215"/>
      <c r="M19" s="230"/>
      <c r="N19" s="230"/>
      <c r="O19" s="230"/>
      <c r="P19" s="230"/>
      <c r="Q19" s="230"/>
      <c r="R19" s="215"/>
      <c r="S19" s="215"/>
      <c r="T19" s="215"/>
      <c r="U19" s="230"/>
    </row>
    <row r="20" spans="1:21" x14ac:dyDescent="0.25">
      <c r="A20" s="294"/>
      <c r="B20" s="293"/>
      <c r="C20" s="213" t="str">
        <f>'[1]ВС 14'!C23</f>
        <v>картофель 108,8/80</v>
      </c>
      <c r="D20" s="273"/>
      <c r="E20" s="230"/>
      <c r="F20" s="230"/>
      <c r="G20" s="230"/>
      <c r="H20" s="230"/>
      <c r="I20" s="230"/>
      <c r="J20" s="215"/>
      <c r="K20" s="215"/>
      <c r="L20" s="215"/>
      <c r="M20" s="230"/>
      <c r="N20" s="230"/>
      <c r="O20" s="230"/>
      <c r="P20" s="230"/>
      <c r="Q20" s="230"/>
      <c r="R20" s="215"/>
      <c r="S20" s="215"/>
      <c r="T20" s="215"/>
      <c r="U20" s="230"/>
    </row>
    <row r="21" spans="1:21" x14ac:dyDescent="0.25">
      <c r="A21" s="294"/>
      <c r="B21" s="293"/>
      <c r="C21" s="213" t="str">
        <f>'[1]ВС 14'!C24</f>
        <v>лук репчатый 12,5/10</v>
      </c>
      <c r="D21" s="273"/>
      <c r="E21" s="230"/>
      <c r="F21" s="230"/>
      <c r="G21" s="230"/>
      <c r="H21" s="230"/>
      <c r="I21" s="230"/>
      <c r="J21" s="215"/>
      <c r="K21" s="215"/>
      <c r="L21" s="215"/>
      <c r="M21" s="230"/>
      <c r="N21" s="230"/>
      <c r="O21" s="230"/>
      <c r="P21" s="230"/>
      <c r="Q21" s="230"/>
      <c r="R21" s="215"/>
      <c r="S21" s="215"/>
      <c r="T21" s="215"/>
      <c r="U21" s="230"/>
    </row>
    <row r="22" spans="1:21" x14ac:dyDescent="0.25">
      <c r="A22" s="294"/>
      <c r="B22" s="293"/>
      <c r="C22" s="213" t="str">
        <f>'[1]ВС 14'!C25</f>
        <v>морковь 10/8</v>
      </c>
      <c r="D22" s="273"/>
      <c r="E22" s="230"/>
      <c r="F22" s="230"/>
      <c r="G22" s="230"/>
      <c r="H22" s="230"/>
      <c r="I22" s="230"/>
      <c r="J22" s="215"/>
      <c r="K22" s="215"/>
      <c r="L22" s="215"/>
      <c r="M22" s="230"/>
      <c r="N22" s="230"/>
      <c r="O22" s="230"/>
      <c r="P22" s="230"/>
      <c r="Q22" s="230"/>
      <c r="R22" s="215"/>
      <c r="S22" s="215"/>
      <c r="T22" s="215"/>
      <c r="U22" s="230"/>
    </row>
    <row r="23" spans="1:21" x14ac:dyDescent="0.25">
      <c r="A23" s="294"/>
      <c r="B23" s="293"/>
      <c r="C23" s="213" t="str">
        <f>'[1]ВС 14'!C26</f>
        <v>петрушка 2,5/2</v>
      </c>
      <c r="D23" s="273"/>
      <c r="E23" s="230"/>
      <c r="F23" s="230"/>
      <c r="G23" s="230"/>
      <c r="H23" s="230"/>
      <c r="I23" s="230"/>
      <c r="J23" s="215"/>
      <c r="K23" s="215"/>
      <c r="L23" s="215"/>
      <c r="M23" s="230"/>
      <c r="N23" s="230"/>
      <c r="O23" s="230"/>
      <c r="P23" s="230"/>
      <c r="Q23" s="230"/>
      <c r="R23" s="215"/>
      <c r="S23" s="215"/>
      <c r="T23" s="215"/>
      <c r="U23" s="230"/>
    </row>
    <row r="24" spans="1:21" x14ac:dyDescent="0.25">
      <c r="A24" s="294"/>
      <c r="B24" s="293"/>
      <c r="C24" s="213" t="str">
        <f>'[1]ВС 14'!C27</f>
        <v>томатное пюре 2/2</v>
      </c>
      <c r="D24" s="273"/>
      <c r="E24" s="230"/>
      <c r="F24" s="230"/>
      <c r="G24" s="230"/>
      <c r="H24" s="230"/>
      <c r="I24" s="230"/>
      <c r="J24" s="215"/>
      <c r="K24" s="215"/>
      <c r="L24" s="215"/>
      <c r="M24" s="230"/>
      <c r="N24" s="230"/>
      <c r="O24" s="230"/>
      <c r="P24" s="230"/>
      <c r="Q24" s="230"/>
      <c r="R24" s="215"/>
      <c r="S24" s="215"/>
      <c r="T24" s="215"/>
      <c r="U24" s="230"/>
    </row>
    <row r="25" spans="1:21" ht="25.5" customHeight="1" x14ac:dyDescent="0.25">
      <c r="A25" s="294"/>
      <c r="B25" s="293"/>
      <c r="C25" s="213" t="str">
        <f>'[1]ВС 14'!C28</f>
        <v>лавровый лист 0,04/004</v>
      </c>
      <c r="D25" s="273"/>
      <c r="E25" s="230"/>
      <c r="F25" s="230"/>
      <c r="G25" s="230"/>
      <c r="H25" s="230"/>
      <c r="I25" s="230"/>
      <c r="J25" s="215"/>
      <c r="K25" s="215"/>
      <c r="L25" s="215"/>
      <c r="M25" s="230"/>
      <c r="N25" s="230"/>
      <c r="O25" s="230"/>
      <c r="P25" s="230"/>
      <c r="Q25" s="230"/>
      <c r="R25" s="215"/>
      <c r="S25" s="215"/>
      <c r="T25" s="215"/>
      <c r="U25" s="230"/>
    </row>
    <row r="26" spans="1:21" ht="25.5" customHeight="1" x14ac:dyDescent="0.25">
      <c r="A26" s="294"/>
      <c r="B26" s="293"/>
      <c r="C26" s="213" t="str">
        <f>'[1]ВС 14'!C29</f>
        <v>масло подсолнечное 2/2</v>
      </c>
      <c r="D26" s="273"/>
      <c r="E26" s="230"/>
      <c r="F26" s="230"/>
      <c r="G26" s="230"/>
      <c r="H26" s="230"/>
      <c r="I26" s="230"/>
      <c r="J26" s="215"/>
      <c r="K26" s="215"/>
      <c r="L26" s="215"/>
      <c r="M26" s="230"/>
      <c r="N26" s="230"/>
      <c r="O26" s="230"/>
      <c r="P26" s="230"/>
      <c r="Q26" s="230"/>
      <c r="R26" s="215"/>
      <c r="S26" s="215"/>
      <c r="T26" s="215"/>
      <c r="U26" s="230"/>
    </row>
    <row r="27" spans="1:21" ht="15" customHeight="1" x14ac:dyDescent="0.25">
      <c r="A27" s="294"/>
      <c r="B27" s="293"/>
      <c r="C27" s="213" t="str">
        <f>'[1]ВС 14'!C30</f>
        <v>соль йодированная 0,48/0,48</v>
      </c>
      <c r="D27" s="273"/>
      <c r="E27" s="230"/>
      <c r="F27" s="230"/>
      <c r="G27" s="230"/>
      <c r="H27" s="230"/>
      <c r="I27" s="230"/>
      <c r="J27" s="215"/>
      <c r="K27" s="215"/>
      <c r="L27" s="215"/>
      <c r="M27" s="230"/>
      <c r="N27" s="230"/>
      <c r="O27" s="230"/>
      <c r="P27" s="230"/>
      <c r="Q27" s="230"/>
      <c r="R27" s="215"/>
      <c r="S27" s="215"/>
      <c r="T27" s="215"/>
      <c r="U27" s="230"/>
    </row>
    <row r="28" spans="1:21" ht="15" customHeight="1" x14ac:dyDescent="0.25">
      <c r="A28" s="294"/>
      <c r="B28" s="293"/>
      <c r="C28" s="213" t="str">
        <f>'[1]ВС 14'!C31</f>
        <v>говядина 1 категории 25,76/22,8</v>
      </c>
      <c r="D28" s="273"/>
      <c r="E28" s="230"/>
      <c r="F28" s="230"/>
      <c r="G28" s="230"/>
      <c r="H28" s="230"/>
      <c r="I28" s="230"/>
      <c r="J28" s="216"/>
      <c r="K28" s="216"/>
      <c r="L28" s="216"/>
      <c r="M28" s="230"/>
      <c r="N28" s="230"/>
      <c r="O28" s="230"/>
      <c r="P28" s="230"/>
      <c r="Q28" s="230"/>
      <c r="R28" s="216"/>
      <c r="S28" s="216"/>
      <c r="T28" s="216"/>
      <c r="U28" s="230"/>
    </row>
    <row r="29" spans="1:21" x14ac:dyDescent="0.25">
      <c r="A29" s="294"/>
      <c r="B29" s="328"/>
      <c r="C29" s="58" t="s">
        <v>387</v>
      </c>
      <c r="D29" s="278">
        <f>ВТ_2!D51</f>
        <v>120</v>
      </c>
      <c r="E29" s="278">
        <f>ВТ_2!E51</f>
        <v>38.6</v>
      </c>
      <c r="F29" s="278">
        <f>ВТ_2!F51</f>
        <v>2.8</v>
      </c>
      <c r="G29" s="278">
        <f>ВТ_2!G51</f>
        <v>1.4</v>
      </c>
      <c r="H29" s="277">
        <f>ВТ_2!H51</f>
        <v>185.8</v>
      </c>
      <c r="I29" s="278">
        <f>ВТ_2!I51</f>
        <v>0.08</v>
      </c>
      <c r="J29" s="278">
        <f>ВТ_2!J51</f>
        <v>0.1</v>
      </c>
      <c r="K29" s="278">
        <f>ВТ_2!K51</f>
        <v>36.799999999999997</v>
      </c>
      <c r="L29" s="278">
        <f>ВТ_2!L51</f>
        <v>0</v>
      </c>
      <c r="M29" s="278">
        <f>ВТ_2!M51</f>
        <v>4.32</v>
      </c>
      <c r="N29" s="278">
        <f>ВТ_2!N51</f>
        <v>26</v>
      </c>
      <c r="O29" s="278">
        <f>ВТ_2!O51</f>
        <v>264</v>
      </c>
      <c r="P29" s="278">
        <f>ВТ_2!P51</f>
        <v>134</v>
      </c>
      <c r="Q29" s="278">
        <f>ВТ_2!Q51</f>
        <v>2.2400000000000002</v>
      </c>
      <c r="R29" s="278">
        <f>ВТ_2!R51</f>
        <v>238</v>
      </c>
      <c r="S29" s="278">
        <f>ВТ_2!S51</f>
        <v>34</v>
      </c>
      <c r="T29" s="278">
        <f>ВТ_2!T51</f>
        <v>34.799999999999997</v>
      </c>
      <c r="U29" s="278">
        <f>ВТ_2!U51</f>
        <v>458</v>
      </c>
    </row>
    <row r="30" spans="1:21" ht="25.5" x14ac:dyDescent="0.25">
      <c r="A30" s="294"/>
      <c r="B30" s="328"/>
      <c r="C30" s="96" t="str">
        <f>ВТ_2!C52</f>
        <v>Куриное филе охлажденное 172,8/172,8</v>
      </c>
      <c r="D30" s="230"/>
      <c r="E30" s="278"/>
      <c r="F30" s="278"/>
      <c r="G30" s="278"/>
      <c r="H30" s="277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</row>
    <row r="31" spans="1:21" x14ac:dyDescent="0.25">
      <c r="A31" s="294"/>
      <c r="B31" s="328"/>
      <c r="C31" s="96" t="str">
        <f>ВТ_2!C53</f>
        <v>Лук репчатый 5,4/4,8</v>
      </c>
      <c r="D31" s="230"/>
      <c r="E31" s="278"/>
      <c r="F31" s="278"/>
      <c r="G31" s="278"/>
      <c r="H31" s="277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</row>
    <row r="32" spans="1:21" x14ac:dyDescent="0.25">
      <c r="A32" s="294"/>
      <c r="B32" s="328"/>
      <c r="C32" s="96" t="str">
        <f>ВТ_2!C54</f>
        <v>Петрушка 5,4/4,8</v>
      </c>
      <c r="D32" s="230"/>
      <c r="E32" s="278"/>
      <c r="F32" s="278"/>
      <c r="G32" s="278"/>
      <c r="H32" s="277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</row>
    <row r="33" spans="1:21" x14ac:dyDescent="0.25">
      <c r="A33" s="294"/>
      <c r="B33" s="328"/>
      <c r="C33" s="193" t="s">
        <v>308</v>
      </c>
      <c r="D33" s="230"/>
      <c r="E33" s="278"/>
      <c r="F33" s="278"/>
      <c r="G33" s="278"/>
      <c r="H33" s="277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</row>
    <row r="34" spans="1:21" ht="25.5" x14ac:dyDescent="0.25">
      <c r="A34" s="294"/>
      <c r="B34" s="328"/>
      <c r="C34" s="96" t="str">
        <f>ВТ_2!C55</f>
        <v>Соль йодированная 0,6/0,6</v>
      </c>
      <c r="D34" s="230"/>
      <c r="E34" s="278"/>
      <c r="F34" s="278"/>
      <c r="G34" s="278"/>
      <c r="H34" s="277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</row>
    <row r="35" spans="1:21" x14ac:dyDescent="0.25">
      <c r="A35" s="294"/>
      <c r="B35" s="299"/>
      <c r="C35" s="63" t="str">
        <f>ВТ_2!C57</f>
        <v>Макароны отварные</v>
      </c>
      <c r="D35" s="276">
        <f>ВТ_2!D57</f>
        <v>180</v>
      </c>
      <c r="E35" s="278">
        <f>ВТ_2!E57</f>
        <v>6.62</v>
      </c>
      <c r="F35" s="278">
        <f>ВТ_2!F57</f>
        <v>6.4</v>
      </c>
      <c r="G35" s="278">
        <f>ВТ_2!G57</f>
        <v>30.4</v>
      </c>
      <c r="H35" s="278">
        <f>ВТ_2!H57</f>
        <v>253.3</v>
      </c>
      <c r="I35" s="278">
        <f>ВТ_2!I57</f>
        <v>7.0000000000000007E-2</v>
      </c>
      <c r="J35" s="278">
        <f>ВТ_2!J57</f>
        <v>0</v>
      </c>
      <c r="K35" s="278">
        <f>ВТ_2!K57</f>
        <v>0</v>
      </c>
      <c r="L35" s="278">
        <f>ВТ_2!L57</f>
        <v>0</v>
      </c>
      <c r="M35" s="278">
        <f>ВТ_2!M57</f>
        <v>4.4999999999999998E-2</v>
      </c>
      <c r="N35" s="278">
        <f>ВТ_2!N57</f>
        <v>9.09</v>
      </c>
      <c r="O35" s="278">
        <f>ВТ_2!O57</f>
        <v>47.14</v>
      </c>
      <c r="P35" s="278">
        <f>ВТ_2!P57</f>
        <v>17.350000000000001</v>
      </c>
      <c r="Q35" s="278">
        <f>ВТ_2!Q57</f>
        <v>0.92</v>
      </c>
      <c r="R35" s="278">
        <f>ВТ_2!R57</f>
        <v>347</v>
      </c>
      <c r="S35" s="278">
        <f>ВТ_2!S57</f>
        <v>0</v>
      </c>
      <c r="T35" s="278">
        <f>ВТ_2!T57</f>
        <v>0</v>
      </c>
      <c r="U35" s="278">
        <f>ВТ_2!U57</f>
        <v>127.8</v>
      </c>
    </row>
    <row r="36" spans="1:21" x14ac:dyDescent="0.25">
      <c r="A36" s="294"/>
      <c r="B36" s="299"/>
      <c r="C36" s="65" t="str">
        <f>ВТ_2!C58</f>
        <v>макароны 61,2/61,2</v>
      </c>
      <c r="D36" s="273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</row>
    <row r="37" spans="1:21" x14ac:dyDescent="0.25">
      <c r="A37" s="294"/>
      <c r="B37" s="299"/>
      <c r="C37" s="65" t="str">
        <f>ВТ_2!C59</f>
        <v>масло сливочное 7/7</v>
      </c>
      <c r="D37" s="273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</row>
    <row r="38" spans="1:21" x14ac:dyDescent="0.25">
      <c r="A38" s="294"/>
      <c r="B38" s="299"/>
      <c r="C38" s="65" t="str">
        <f>ВТ_2!C60</f>
        <v>соль 2/2</v>
      </c>
      <c r="D38" s="273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</row>
    <row r="39" spans="1:21" x14ac:dyDescent="0.25">
      <c r="A39" s="294"/>
      <c r="B39" s="81"/>
      <c r="C39" s="28" t="s">
        <v>29</v>
      </c>
      <c r="D39" s="73">
        <v>60</v>
      </c>
      <c r="E39" s="73">
        <v>6.43</v>
      </c>
      <c r="F39" s="73">
        <v>2.73</v>
      </c>
      <c r="G39" s="73">
        <v>28.64</v>
      </c>
      <c r="H39" s="73">
        <v>165.06</v>
      </c>
      <c r="I39" s="73">
        <v>0.24</v>
      </c>
      <c r="J39" s="73">
        <v>0.18</v>
      </c>
      <c r="K39" s="73">
        <v>0</v>
      </c>
      <c r="L39" s="73">
        <v>0</v>
      </c>
      <c r="M39" s="73">
        <v>0.12</v>
      </c>
      <c r="N39" s="73">
        <v>75.3</v>
      </c>
      <c r="O39" s="73">
        <v>77.709999999999994</v>
      </c>
      <c r="P39" s="73">
        <v>24.69</v>
      </c>
      <c r="Q39" s="73">
        <v>2.17</v>
      </c>
      <c r="R39" s="126">
        <v>156.4</v>
      </c>
      <c r="S39" s="73">
        <v>0</v>
      </c>
      <c r="T39" s="73">
        <v>7.35</v>
      </c>
      <c r="U39" s="73">
        <v>0</v>
      </c>
    </row>
    <row r="40" spans="1:21" x14ac:dyDescent="0.25">
      <c r="A40" s="294"/>
      <c r="B40" s="81"/>
      <c r="C40" s="87" t="s">
        <v>103</v>
      </c>
      <c r="D40" s="86">
        <v>60</v>
      </c>
      <c r="E40" s="86">
        <v>5.1100000000000003</v>
      </c>
      <c r="F40" s="86">
        <v>1.99</v>
      </c>
      <c r="G40" s="86">
        <v>29.03</v>
      </c>
      <c r="H40" s="86">
        <v>155.63</v>
      </c>
      <c r="I40" s="86">
        <v>0.24</v>
      </c>
      <c r="J40" s="86">
        <v>0.15</v>
      </c>
      <c r="K40" s="86">
        <v>0</v>
      </c>
      <c r="L40" s="86">
        <v>0</v>
      </c>
      <c r="M40" s="86">
        <v>0.24</v>
      </c>
      <c r="N40" s="86">
        <v>43.75</v>
      </c>
      <c r="O40" s="86">
        <v>78.13</v>
      </c>
      <c r="P40" s="86">
        <v>25</v>
      </c>
      <c r="Q40" s="86">
        <v>1.75</v>
      </c>
      <c r="R40" s="86">
        <v>183</v>
      </c>
      <c r="S40" s="86">
        <v>0</v>
      </c>
      <c r="T40" s="86">
        <v>5.4</v>
      </c>
      <c r="U40" s="86">
        <v>25.5</v>
      </c>
    </row>
    <row r="41" spans="1:21" ht="15" customHeight="1" x14ac:dyDescent="0.25">
      <c r="A41" s="82"/>
      <c r="B41" s="122"/>
      <c r="C41" s="124" t="str">
        <f>$C$44</f>
        <v>Сок фруктовый</v>
      </c>
      <c r="D41" s="189">
        <f t="shared" ref="D41:U41" si="1">D44</f>
        <v>200</v>
      </c>
      <c r="E41" s="123">
        <f t="shared" si="1"/>
        <v>0.2</v>
      </c>
      <c r="F41" s="123">
        <f t="shared" si="1"/>
        <v>0</v>
      </c>
      <c r="G41" s="123">
        <f t="shared" si="1"/>
        <v>19</v>
      </c>
      <c r="H41" s="123">
        <f t="shared" si="1"/>
        <v>80</v>
      </c>
      <c r="I41" s="106">
        <f t="shared" si="1"/>
        <v>0.05</v>
      </c>
      <c r="J41" s="106">
        <f t="shared" si="1"/>
        <v>2.8000000000000001E-2</v>
      </c>
      <c r="K41" s="106">
        <f t="shared" si="1"/>
        <v>8</v>
      </c>
      <c r="L41" s="106">
        <f t="shared" si="1"/>
        <v>1</v>
      </c>
      <c r="M41" s="106">
        <f t="shared" si="1"/>
        <v>50</v>
      </c>
      <c r="N41" s="106">
        <f t="shared" si="1"/>
        <v>16</v>
      </c>
      <c r="O41" s="106">
        <f t="shared" si="1"/>
        <v>26</v>
      </c>
      <c r="P41" s="106">
        <f t="shared" si="1"/>
        <v>20</v>
      </c>
      <c r="Q41" s="106">
        <f t="shared" si="1"/>
        <v>0.54</v>
      </c>
      <c r="R41" s="106">
        <f t="shared" si="1"/>
        <v>192</v>
      </c>
      <c r="S41" s="106">
        <f t="shared" si="1"/>
        <v>0</v>
      </c>
      <c r="T41" s="106">
        <f t="shared" si="1"/>
        <v>0.2</v>
      </c>
      <c r="U41" s="106">
        <f t="shared" si="1"/>
        <v>0</v>
      </c>
    </row>
    <row r="42" spans="1:21" x14ac:dyDescent="0.25">
      <c r="A42" s="203"/>
      <c r="B42" s="89"/>
      <c r="C42" s="119" t="s">
        <v>22</v>
      </c>
      <c r="D42" s="120">
        <f t="shared" ref="D42:U42" si="2">SUM(D17:D41)</f>
        <v>805</v>
      </c>
      <c r="E42" s="120">
        <f t="shared" si="2"/>
        <v>57.76</v>
      </c>
      <c r="F42" s="120">
        <f t="shared" si="2"/>
        <v>14.72</v>
      </c>
      <c r="G42" s="120">
        <f t="shared" si="2"/>
        <v>128.07</v>
      </c>
      <c r="H42" s="120">
        <f t="shared" si="2"/>
        <v>927.79000000000008</v>
      </c>
      <c r="I42" s="120">
        <f t="shared" si="2"/>
        <v>0.74</v>
      </c>
      <c r="J42" s="120">
        <f t="shared" si="2"/>
        <v>0.47799999999999998</v>
      </c>
      <c r="K42" s="120">
        <f t="shared" si="2"/>
        <v>44.83</v>
      </c>
      <c r="L42" s="120">
        <f t="shared" si="2"/>
        <v>1</v>
      </c>
      <c r="M42" s="120">
        <f t="shared" si="2"/>
        <v>74.724999999999994</v>
      </c>
      <c r="N42" s="120">
        <f t="shared" si="2"/>
        <v>202.14</v>
      </c>
      <c r="O42" s="120">
        <f t="shared" si="2"/>
        <v>514.98</v>
      </c>
      <c r="P42" s="120">
        <f t="shared" si="2"/>
        <v>239.04</v>
      </c>
      <c r="Q42" s="120">
        <f t="shared" si="2"/>
        <v>12.02</v>
      </c>
      <c r="R42" s="120">
        <f t="shared" si="2"/>
        <v>1394.4</v>
      </c>
      <c r="S42" s="120">
        <f t="shared" si="2"/>
        <v>36</v>
      </c>
      <c r="T42" s="120">
        <f t="shared" si="2"/>
        <v>47.75</v>
      </c>
      <c r="U42" s="120">
        <f t="shared" si="2"/>
        <v>619.29999999999995</v>
      </c>
    </row>
    <row r="43" spans="1:21" ht="70.5" customHeight="1" x14ac:dyDescent="0.25">
      <c r="A43" s="233" t="s">
        <v>239</v>
      </c>
      <c r="B43" s="180"/>
      <c r="C43" s="112" t="s">
        <v>388</v>
      </c>
      <c r="D43" s="182">
        <v>100</v>
      </c>
      <c r="E43" s="183">
        <v>2.6</v>
      </c>
      <c r="F43" s="183">
        <v>2.7</v>
      </c>
      <c r="G43" s="183">
        <v>41.87</v>
      </c>
      <c r="H43" s="183">
        <v>172</v>
      </c>
      <c r="I43" s="183">
        <v>0</v>
      </c>
      <c r="J43" s="183">
        <v>0</v>
      </c>
      <c r="K43" s="183">
        <v>0</v>
      </c>
      <c r="L43" s="183">
        <v>0</v>
      </c>
      <c r="M43" s="183">
        <v>0</v>
      </c>
      <c r="N43" s="183">
        <v>0</v>
      </c>
      <c r="O43" s="183">
        <v>227.8</v>
      </c>
      <c r="P43" s="183">
        <v>29</v>
      </c>
      <c r="Q43" s="183">
        <v>1.43</v>
      </c>
      <c r="R43" s="183">
        <v>26.56</v>
      </c>
      <c r="S43" s="183">
        <v>4.38</v>
      </c>
      <c r="T43" s="183">
        <v>14.2</v>
      </c>
      <c r="U43" s="183">
        <v>122.5</v>
      </c>
    </row>
    <row r="44" spans="1:21" ht="40.5" customHeight="1" x14ac:dyDescent="0.25">
      <c r="A44" s="235"/>
      <c r="B44" s="84"/>
      <c r="C44" s="64" t="s">
        <v>105</v>
      </c>
      <c r="D44" s="86">
        <v>200</v>
      </c>
      <c r="E44" s="85">
        <v>0.2</v>
      </c>
      <c r="F44" s="85">
        <v>0</v>
      </c>
      <c r="G44" s="85">
        <v>19</v>
      </c>
      <c r="H44" s="85">
        <v>80</v>
      </c>
      <c r="I44" s="85">
        <v>0.05</v>
      </c>
      <c r="J44" s="85">
        <v>2.8000000000000001E-2</v>
      </c>
      <c r="K44" s="85">
        <v>8</v>
      </c>
      <c r="L44" s="85">
        <v>1</v>
      </c>
      <c r="M44" s="85">
        <v>50</v>
      </c>
      <c r="N44" s="85">
        <v>16</v>
      </c>
      <c r="O44" s="85">
        <v>26</v>
      </c>
      <c r="P44" s="85">
        <v>20</v>
      </c>
      <c r="Q44" s="85">
        <v>0.54</v>
      </c>
      <c r="R44" s="85">
        <v>192</v>
      </c>
      <c r="S44" s="85">
        <v>0</v>
      </c>
      <c r="T44" s="85">
        <v>0.2</v>
      </c>
      <c r="U44" s="85">
        <v>0</v>
      </c>
    </row>
    <row r="45" spans="1:21" x14ac:dyDescent="0.25">
      <c r="A45" s="208"/>
      <c r="B45" s="84"/>
      <c r="C45" s="66" t="s">
        <v>22</v>
      </c>
      <c r="D45" s="99">
        <f t="shared" ref="D45:U45" si="3">SUM(D43:D44)</f>
        <v>300</v>
      </c>
      <c r="E45" s="99">
        <f t="shared" si="3"/>
        <v>2.8000000000000003</v>
      </c>
      <c r="F45" s="99">
        <f t="shared" si="3"/>
        <v>2.7</v>
      </c>
      <c r="G45" s="99">
        <f t="shared" si="3"/>
        <v>60.87</v>
      </c>
      <c r="H45" s="99">
        <f t="shared" si="3"/>
        <v>252</v>
      </c>
      <c r="I45" s="99">
        <f t="shared" si="3"/>
        <v>0.05</v>
      </c>
      <c r="J45" s="99">
        <f t="shared" si="3"/>
        <v>2.8000000000000001E-2</v>
      </c>
      <c r="K45" s="99">
        <f t="shared" si="3"/>
        <v>8</v>
      </c>
      <c r="L45" s="99">
        <f t="shared" si="3"/>
        <v>1</v>
      </c>
      <c r="M45" s="99">
        <f t="shared" si="3"/>
        <v>50</v>
      </c>
      <c r="N45" s="99">
        <f t="shared" si="3"/>
        <v>16</v>
      </c>
      <c r="O45" s="99">
        <f t="shared" si="3"/>
        <v>253.8</v>
      </c>
      <c r="P45" s="99">
        <f t="shared" si="3"/>
        <v>49</v>
      </c>
      <c r="Q45" s="99">
        <f t="shared" si="3"/>
        <v>1.97</v>
      </c>
      <c r="R45" s="99">
        <f t="shared" si="3"/>
        <v>218.56</v>
      </c>
      <c r="S45" s="99">
        <f t="shared" si="3"/>
        <v>4.38</v>
      </c>
      <c r="T45" s="99">
        <f t="shared" si="3"/>
        <v>14.399999999999999</v>
      </c>
      <c r="U45" s="99">
        <f t="shared" si="3"/>
        <v>122.5</v>
      </c>
    </row>
    <row r="46" spans="1:21" ht="27" customHeight="1" x14ac:dyDescent="0.25">
      <c r="A46" s="298" t="s">
        <v>54</v>
      </c>
      <c r="B46" s="274"/>
      <c r="C46" s="63" t="s">
        <v>407</v>
      </c>
      <c r="D46" s="295">
        <v>130</v>
      </c>
      <c r="E46" s="220">
        <v>26.8</v>
      </c>
      <c r="F46" s="220">
        <v>25.2</v>
      </c>
      <c r="G46" s="220">
        <v>10.6</v>
      </c>
      <c r="H46" s="220">
        <v>348.4</v>
      </c>
      <c r="I46" s="220">
        <v>0.34</v>
      </c>
      <c r="J46" s="220">
        <v>2.66</v>
      </c>
      <c r="K46" s="220">
        <v>75.62</v>
      </c>
      <c r="L46" s="220">
        <v>0.04</v>
      </c>
      <c r="M46" s="220">
        <v>19.86</v>
      </c>
      <c r="N46" s="220">
        <v>62</v>
      </c>
      <c r="O46" s="220">
        <v>442</v>
      </c>
      <c r="P46" s="220">
        <v>28</v>
      </c>
      <c r="Q46" s="220">
        <v>9.08</v>
      </c>
      <c r="R46" s="220">
        <v>400</v>
      </c>
      <c r="S46" s="220">
        <v>118</v>
      </c>
      <c r="T46" s="220">
        <v>52.6</v>
      </c>
      <c r="U46" s="220">
        <v>352</v>
      </c>
    </row>
    <row r="47" spans="1:21" ht="32.25" customHeight="1" x14ac:dyDescent="0.25">
      <c r="A47" s="298"/>
      <c r="B47" s="275"/>
      <c r="C47" s="65" t="s">
        <v>408</v>
      </c>
      <c r="D47" s="296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</row>
    <row r="48" spans="1:21" x14ac:dyDescent="0.25">
      <c r="A48" s="298"/>
      <c r="B48" s="275"/>
      <c r="C48" s="65" t="s">
        <v>409</v>
      </c>
      <c r="D48" s="296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</row>
    <row r="49" spans="1:21" x14ac:dyDescent="0.25">
      <c r="A49" s="298"/>
      <c r="B49" s="275"/>
      <c r="C49" s="65" t="s">
        <v>410</v>
      </c>
      <c r="D49" s="296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</row>
    <row r="50" spans="1:21" x14ac:dyDescent="0.25">
      <c r="A50" s="298"/>
      <c r="B50" s="275"/>
      <c r="C50" s="65" t="s">
        <v>222</v>
      </c>
      <c r="D50" s="296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</row>
    <row r="51" spans="1:21" x14ac:dyDescent="0.25">
      <c r="A51" s="298"/>
      <c r="B51" s="275"/>
      <c r="C51" s="65" t="s">
        <v>411</v>
      </c>
      <c r="D51" s="296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</row>
    <row r="52" spans="1:21" ht="24.75" customHeight="1" x14ac:dyDescent="0.25">
      <c r="A52" s="298"/>
      <c r="B52" s="275"/>
      <c r="C52" s="65" t="s">
        <v>412</v>
      </c>
      <c r="D52" s="296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</row>
    <row r="53" spans="1:21" x14ac:dyDescent="0.25">
      <c r="A53" s="298"/>
      <c r="B53" s="274"/>
      <c r="C53" s="67" t="str">
        <f>ВТ_2!C57</f>
        <v>Макароны отварные</v>
      </c>
      <c r="D53" s="249">
        <v>130</v>
      </c>
      <c r="E53" s="220">
        <v>2.6</v>
      </c>
      <c r="F53" s="220">
        <v>9.07</v>
      </c>
      <c r="G53" s="220">
        <v>12.94</v>
      </c>
      <c r="H53" s="220">
        <v>146.88</v>
      </c>
      <c r="I53" s="220">
        <v>0.06</v>
      </c>
      <c r="J53" s="220">
        <v>0.06</v>
      </c>
      <c r="K53" s="220">
        <v>1209</v>
      </c>
      <c r="L53" s="220">
        <v>0</v>
      </c>
      <c r="M53" s="220">
        <v>6.9</v>
      </c>
      <c r="N53" s="220">
        <v>38.9</v>
      </c>
      <c r="O53" s="220">
        <v>79.900000000000006</v>
      </c>
      <c r="P53" s="220">
        <v>49.7</v>
      </c>
      <c r="Q53" s="220">
        <v>1.4</v>
      </c>
      <c r="R53" s="220">
        <v>397.4</v>
      </c>
      <c r="S53" s="220">
        <v>23.76</v>
      </c>
      <c r="T53" s="220">
        <v>0.4</v>
      </c>
      <c r="U53" s="220">
        <v>260.5</v>
      </c>
    </row>
    <row r="54" spans="1:21" x14ac:dyDescent="0.25">
      <c r="A54" s="298"/>
      <c r="B54" s="275"/>
      <c r="C54" s="68" t="str">
        <f>ВТ_2!C58</f>
        <v>макароны 61,2/61,2</v>
      </c>
      <c r="D54" s="250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</row>
    <row r="55" spans="1:21" x14ac:dyDescent="0.25">
      <c r="A55" s="298"/>
      <c r="B55" s="275"/>
      <c r="C55" s="68" t="str">
        <f>ВТ_2!C59</f>
        <v>масло сливочное 7/7</v>
      </c>
      <c r="D55" s="250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</row>
    <row r="56" spans="1:21" x14ac:dyDescent="0.25">
      <c r="A56" s="298"/>
      <c r="B56" s="275"/>
      <c r="C56" s="68" t="str">
        <f>ВТ_2!C60</f>
        <v>соль 2/2</v>
      </c>
      <c r="D56" s="250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</row>
    <row r="57" spans="1:21" x14ac:dyDescent="0.25">
      <c r="A57" s="298"/>
      <c r="B57" s="293"/>
      <c r="C57" s="58" t="str">
        <f t="shared" ref="C57:U57" si="4">C11</f>
        <v>Чай с лимоном</v>
      </c>
      <c r="D57" s="276">
        <f t="shared" si="4"/>
        <v>200</v>
      </c>
      <c r="E57" s="276">
        <f t="shared" si="4"/>
        <v>0.3</v>
      </c>
      <c r="F57" s="276">
        <f t="shared" si="4"/>
        <v>0</v>
      </c>
      <c r="G57" s="276">
        <f t="shared" si="4"/>
        <v>6.7</v>
      </c>
      <c r="H57" s="276">
        <f t="shared" si="4"/>
        <v>27.9</v>
      </c>
      <c r="I57" s="276">
        <f t="shared" si="4"/>
        <v>0</v>
      </c>
      <c r="J57" s="223">
        <f t="shared" si="4"/>
        <v>0.01</v>
      </c>
      <c r="K57" s="223">
        <f t="shared" si="4"/>
        <v>0.38</v>
      </c>
      <c r="L57" s="223">
        <f t="shared" si="4"/>
        <v>0</v>
      </c>
      <c r="M57" s="276">
        <f t="shared" si="4"/>
        <v>1.1599999999999999</v>
      </c>
      <c r="N57" s="276">
        <f t="shared" si="4"/>
        <v>6.9</v>
      </c>
      <c r="O57" s="276">
        <f t="shared" si="4"/>
        <v>8.5</v>
      </c>
      <c r="P57" s="276">
        <f t="shared" si="4"/>
        <v>4.5999999999999996</v>
      </c>
      <c r="Q57" s="276">
        <f t="shared" si="4"/>
        <v>0.77</v>
      </c>
      <c r="R57" s="223">
        <f t="shared" si="4"/>
        <v>30.2</v>
      </c>
      <c r="S57" s="223">
        <f t="shared" si="4"/>
        <v>0</v>
      </c>
      <c r="T57" s="223">
        <f t="shared" si="4"/>
        <v>0.02</v>
      </c>
      <c r="U57" s="276">
        <f t="shared" si="4"/>
        <v>0.7</v>
      </c>
    </row>
    <row r="58" spans="1:21" x14ac:dyDescent="0.25">
      <c r="A58" s="298"/>
      <c r="B58" s="293"/>
      <c r="C58" s="96" t="str">
        <f>C12</f>
        <v>лимон 7,5/7</v>
      </c>
      <c r="D58" s="273"/>
      <c r="E58" s="273"/>
      <c r="F58" s="273"/>
      <c r="G58" s="273"/>
      <c r="H58" s="273"/>
      <c r="I58" s="273"/>
      <c r="J58" s="271"/>
      <c r="K58" s="271"/>
      <c r="L58" s="271"/>
      <c r="M58" s="273"/>
      <c r="N58" s="273"/>
      <c r="O58" s="273"/>
      <c r="P58" s="273"/>
      <c r="Q58" s="273"/>
      <c r="R58" s="271"/>
      <c r="S58" s="271"/>
      <c r="T58" s="271"/>
      <c r="U58" s="273"/>
    </row>
    <row r="59" spans="1:21" ht="25.5" x14ac:dyDescent="0.25">
      <c r="A59" s="298"/>
      <c r="B59" s="293"/>
      <c r="C59" s="96" t="str">
        <f>C13</f>
        <v>чай черный байховый 1/1</v>
      </c>
      <c r="D59" s="273"/>
      <c r="E59" s="273"/>
      <c r="F59" s="273"/>
      <c r="G59" s="273"/>
      <c r="H59" s="273"/>
      <c r="I59" s="273"/>
      <c r="J59" s="271"/>
      <c r="K59" s="271"/>
      <c r="L59" s="271"/>
      <c r="M59" s="273"/>
      <c r="N59" s="273"/>
      <c r="O59" s="273"/>
      <c r="P59" s="273"/>
      <c r="Q59" s="273"/>
      <c r="R59" s="271"/>
      <c r="S59" s="271"/>
      <c r="T59" s="271"/>
      <c r="U59" s="273"/>
    </row>
    <row r="60" spans="1:21" x14ac:dyDescent="0.25">
      <c r="A60" s="298"/>
      <c r="B60" s="293"/>
      <c r="C60" s="96" t="str">
        <f>C14</f>
        <v>сахар 7/7</v>
      </c>
      <c r="D60" s="273"/>
      <c r="E60" s="273"/>
      <c r="F60" s="273"/>
      <c r="G60" s="273"/>
      <c r="H60" s="273"/>
      <c r="I60" s="273"/>
      <c r="J60" s="271"/>
      <c r="K60" s="271"/>
      <c r="L60" s="271"/>
      <c r="M60" s="273"/>
      <c r="N60" s="273"/>
      <c r="O60" s="273"/>
      <c r="P60" s="273"/>
      <c r="Q60" s="273"/>
      <c r="R60" s="271"/>
      <c r="S60" s="271"/>
      <c r="T60" s="271"/>
      <c r="U60" s="273"/>
    </row>
    <row r="61" spans="1:21" x14ac:dyDescent="0.25">
      <c r="A61" s="298"/>
      <c r="B61" s="293"/>
      <c r="C61" s="96" t="str">
        <f>C15</f>
        <v>вода 195/195</v>
      </c>
      <c r="D61" s="273"/>
      <c r="E61" s="273"/>
      <c r="F61" s="273"/>
      <c r="G61" s="273"/>
      <c r="H61" s="273"/>
      <c r="I61" s="273"/>
      <c r="J61" s="272"/>
      <c r="K61" s="272"/>
      <c r="L61" s="272"/>
      <c r="M61" s="273"/>
      <c r="N61" s="273"/>
      <c r="O61" s="273"/>
      <c r="P61" s="273"/>
      <c r="Q61" s="273"/>
      <c r="R61" s="272"/>
      <c r="S61" s="272"/>
      <c r="T61" s="272"/>
      <c r="U61" s="273"/>
    </row>
    <row r="62" spans="1:21" x14ac:dyDescent="0.25">
      <c r="A62" s="311"/>
      <c r="B62" s="81"/>
      <c r="C62" s="28" t="s">
        <v>29</v>
      </c>
      <c r="D62" s="73">
        <v>60</v>
      </c>
      <c r="E62" s="73">
        <v>6.43</v>
      </c>
      <c r="F62" s="73">
        <v>2.73</v>
      </c>
      <c r="G62" s="73">
        <v>28.64</v>
      </c>
      <c r="H62" s="73">
        <v>165.06</v>
      </c>
      <c r="I62" s="73">
        <v>0.24</v>
      </c>
      <c r="J62" s="73">
        <v>0.18</v>
      </c>
      <c r="K62" s="73">
        <v>0</v>
      </c>
      <c r="L62" s="73">
        <v>0</v>
      </c>
      <c r="M62" s="73">
        <v>0.12</v>
      </c>
      <c r="N62" s="73">
        <v>75.3</v>
      </c>
      <c r="O62" s="73">
        <v>77.709999999999994</v>
      </c>
      <c r="P62" s="73">
        <v>24.69</v>
      </c>
      <c r="Q62" s="73">
        <v>2.17</v>
      </c>
      <c r="R62" s="126">
        <v>156.4</v>
      </c>
      <c r="S62" s="73">
        <v>0</v>
      </c>
      <c r="T62" s="73">
        <v>7.35</v>
      </c>
      <c r="U62" s="73">
        <v>0</v>
      </c>
    </row>
    <row r="63" spans="1:21" x14ac:dyDescent="0.25">
      <c r="A63" s="233" t="s">
        <v>50</v>
      </c>
      <c r="B63" s="81"/>
      <c r="C63" s="87" t="s">
        <v>103</v>
      </c>
      <c r="D63" s="86">
        <v>60</v>
      </c>
      <c r="E63" s="86">
        <v>5.1100000000000003</v>
      </c>
      <c r="F63" s="86">
        <v>1.99</v>
      </c>
      <c r="G63" s="86">
        <v>29.03</v>
      </c>
      <c r="H63" s="86">
        <v>155.63</v>
      </c>
      <c r="I63" s="86">
        <v>0.24</v>
      </c>
      <c r="J63" s="86">
        <v>0.15</v>
      </c>
      <c r="K63" s="86">
        <v>0</v>
      </c>
      <c r="L63" s="86">
        <v>0</v>
      </c>
      <c r="M63" s="86">
        <v>0.24</v>
      </c>
      <c r="N63" s="86">
        <v>43.75</v>
      </c>
      <c r="O63" s="86">
        <v>78.13</v>
      </c>
      <c r="P63" s="86">
        <v>25</v>
      </c>
      <c r="Q63" s="86">
        <v>1.75</v>
      </c>
      <c r="R63" s="86">
        <v>183</v>
      </c>
      <c r="S63" s="86">
        <v>0</v>
      </c>
      <c r="T63" s="86">
        <v>5.4</v>
      </c>
      <c r="U63" s="86">
        <v>25.5</v>
      </c>
    </row>
    <row r="64" spans="1:21" ht="33.75" customHeight="1" x14ac:dyDescent="0.25">
      <c r="A64" s="235"/>
      <c r="B64" s="6"/>
      <c r="C64" s="60" t="s">
        <v>52</v>
      </c>
      <c r="D64" s="4">
        <f t="shared" ref="D64:U64" si="5">SUM(D46:D63)</f>
        <v>580</v>
      </c>
      <c r="E64" s="14">
        <f t="shared" si="5"/>
        <v>41.24</v>
      </c>
      <c r="F64" s="14">
        <f t="shared" si="5"/>
        <v>38.989999999999995</v>
      </c>
      <c r="G64" s="14">
        <f t="shared" si="5"/>
        <v>87.91</v>
      </c>
      <c r="H64" s="14">
        <f t="shared" si="5"/>
        <v>843.87</v>
      </c>
      <c r="I64" s="14">
        <f t="shared" si="5"/>
        <v>0.88</v>
      </c>
      <c r="J64" s="14">
        <f t="shared" si="5"/>
        <v>3.06</v>
      </c>
      <c r="K64" s="14">
        <f t="shared" si="5"/>
        <v>1285</v>
      </c>
      <c r="L64" s="14">
        <f t="shared" si="5"/>
        <v>0.04</v>
      </c>
      <c r="M64" s="14">
        <f t="shared" si="5"/>
        <v>28.279999999999998</v>
      </c>
      <c r="N64" s="14">
        <f t="shared" si="5"/>
        <v>226.85000000000002</v>
      </c>
      <c r="O64" s="14">
        <f t="shared" si="5"/>
        <v>686.24</v>
      </c>
      <c r="P64" s="14">
        <f t="shared" si="5"/>
        <v>131.99</v>
      </c>
      <c r="Q64" s="14">
        <f t="shared" si="5"/>
        <v>15.17</v>
      </c>
      <c r="R64" s="14">
        <f t="shared" si="5"/>
        <v>1167</v>
      </c>
      <c r="S64" s="14">
        <f t="shared" si="5"/>
        <v>141.76</v>
      </c>
      <c r="T64" s="14">
        <f t="shared" si="5"/>
        <v>65.77000000000001</v>
      </c>
      <c r="U64" s="14">
        <f t="shared" si="5"/>
        <v>638.70000000000005</v>
      </c>
    </row>
    <row r="65" spans="1:21" ht="26.25" customHeight="1" x14ac:dyDescent="0.25">
      <c r="A65" s="5"/>
      <c r="B65" s="146"/>
      <c r="C65" s="43" t="s">
        <v>310</v>
      </c>
      <c r="D65" s="147">
        <v>200</v>
      </c>
      <c r="E65" s="147">
        <v>5.6</v>
      </c>
      <c r="F65" s="147">
        <v>6.38</v>
      </c>
      <c r="G65" s="147">
        <v>8.18</v>
      </c>
      <c r="H65" s="147">
        <v>112.52</v>
      </c>
      <c r="I65" s="147">
        <v>0.08</v>
      </c>
      <c r="J65" s="147">
        <v>0.02</v>
      </c>
      <c r="K65" s="147">
        <v>0.04</v>
      </c>
      <c r="L65" s="147">
        <v>3.6</v>
      </c>
      <c r="M65" s="147">
        <v>1.4</v>
      </c>
      <c r="N65" s="147">
        <v>240</v>
      </c>
      <c r="O65" s="147">
        <v>180</v>
      </c>
      <c r="P65" s="147">
        <v>28</v>
      </c>
      <c r="Q65" s="147">
        <v>0.2</v>
      </c>
      <c r="R65" s="147">
        <v>135</v>
      </c>
      <c r="S65" s="147">
        <v>1</v>
      </c>
      <c r="T65" s="147">
        <v>3.7</v>
      </c>
      <c r="U65" s="147">
        <v>0</v>
      </c>
    </row>
    <row r="66" spans="1:21" x14ac:dyDescent="0.25">
      <c r="B66" s="50"/>
      <c r="C66" s="117" t="s">
        <v>52</v>
      </c>
      <c r="D66" s="4">
        <f t="shared" ref="D66:U66" si="6">SUM(D65:D65)</f>
        <v>200</v>
      </c>
      <c r="E66" s="4">
        <f t="shared" si="6"/>
        <v>5.6</v>
      </c>
      <c r="F66" s="4">
        <f t="shared" si="6"/>
        <v>6.38</v>
      </c>
      <c r="G66" s="4">
        <f t="shared" si="6"/>
        <v>8.18</v>
      </c>
      <c r="H66" s="4">
        <f t="shared" si="6"/>
        <v>112.52</v>
      </c>
      <c r="I66" s="4">
        <f t="shared" si="6"/>
        <v>0.08</v>
      </c>
      <c r="J66" s="4">
        <f t="shared" si="6"/>
        <v>0.02</v>
      </c>
      <c r="K66" s="4">
        <f t="shared" si="6"/>
        <v>0.04</v>
      </c>
      <c r="L66" s="4">
        <f t="shared" si="6"/>
        <v>3.6</v>
      </c>
      <c r="M66" s="4">
        <f t="shared" si="6"/>
        <v>1.4</v>
      </c>
      <c r="N66" s="4">
        <f t="shared" si="6"/>
        <v>240</v>
      </c>
      <c r="O66" s="4">
        <f t="shared" si="6"/>
        <v>180</v>
      </c>
      <c r="P66" s="4">
        <f t="shared" si="6"/>
        <v>28</v>
      </c>
      <c r="Q66" s="4">
        <f t="shared" si="6"/>
        <v>0.2</v>
      </c>
      <c r="R66" s="4">
        <f t="shared" si="6"/>
        <v>135</v>
      </c>
      <c r="S66" s="4">
        <f t="shared" si="6"/>
        <v>1</v>
      </c>
      <c r="T66" s="4">
        <f t="shared" si="6"/>
        <v>3.7</v>
      </c>
      <c r="U66" s="4">
        <f t="shared" si="6"/>
        <v>0</v>
      </c>
    </row>
    <row r="67" spans="1:21" x14ac:dyDescent="0.25">
      <c r="B67" s="6"/>
      <c r="C67" s="58" t="s">
        <v>53</v>
      </c>
      <c r="D67" s="7">
        <f t="shared" ref="D67:U67" si="7">SUM(D66,D64,D45,D42,D16)</f>
        <v>2325</v>
      </c>
      <c r="E67" s="7">
        <f t="shared" si="7"/>
        <v>118.30000000000001</v>
      </c>
      <c r="F67" s="7">
        <f t="shared" si="7"/>
        <v>73.5</v>
      </c>
      <c r="G67" s="7">
        <f t="shared" si="7"/>
        <v>336.25</v>
      </c>
      <c r="H67" s="7">
        <f t="shared" si="7"/>
        <v>2481.08</v>
      </c>
      <c r="I67" s="7">
        <f t="shared" si="7"/>
        <v>2.0099999999999998</v>
      </c>
      <c r="J67" s="7">
        <f t="shared" si="7"/>
        <v>3.8460000000000001</v>
      </c>
      <c r="K67" s="7">
        <f t="shared" si="7"/>
        <v>1338.26</v>
      </c>
      <c r="L67" s="7">
        <f t="shared" si="7"/>
        <v>5.74</v>
      </c>
      <c r="M67" s="7">
        <f t="shared" si="7"/>
        <v>155.93499999999997</v>
      </c>
      <c r="N67" s="7">
        <f t="shared" si="7"/>
        <v>862.19</v>
      </c>
      <c r="O67" s="7">
        <f t="shared" si="7"/>
        <v>1846.72</v>
      </c>
      <c r="P67" s="7">
        <f t="shared" si="7"/>
        <v>509.33</v>
      </c>
      <c r="Q67" s="7">
        <f t="shared" si="7"/>
        <v>32.589999999999996</v>
      </c>
      <c r="R67" s="7">
        <f t="shared" si="7"/>
        <v>3407.56</v>
      </c>
      <c r="S67" s="7">
        <f t="shared" si="7"/>
        <v>221.44</v>
      </c>
      <c r="T67" s="7">
        <f t="shared" si="7"/>
        <v>144.14000000000001</v>
      </c>
      <c r="U67" s="7">
        <f t="shared" si="7"/>
        <v>1427.81</v>
      </c>
    </row>
  </sheetData>
  <mergeCells count="165">
    <mergeCell ref="U35:U38"/>
    <mergeCell ref="M46:M52"/>
    <mergeCell ref="O46:O52"/>
    <mergeCell ref="P46:P52"/>
    <mergeCell ref="U46:U52"/>
    <mergeCell ref="R35:R38"/>
    <mergeCell ref="U53:U56"/>
    <mergeCell ref="D53:D56"/>
    <mergeCell ref="E53:E56"/>
    <mergeCell ref="F53:F56"/>
    <mergeCell ref="G53:G56"/>
    <mergeCell ref="H53:H56"/>
    <mergeCell ref="I53:I56"/>
    <mergeCell ref="J53:J56"/>
    <mergeCell ref="K53:K56"/>
    <mergeCell ref="M53:M56"/>
    <mergeCell ref="S35:S38"/>
    <mergeCell ref="Q35:Q38"/>
    <mergeCell ref="P35:P38"/>
    <mergeCell ref="A63:A64"/>
    <mergeCell ref="I35:I38"/>
    <mergeCell ref="M35:M38"/>
    <mergeCell ref="N35:N38"/>
    <mergeCell ref="O35:O38"/>
    <mergeCell ref="E29:E34"/>
    <mergeCell ref="F29:F34"/>
    <mergeCell ref="B35:B38"/>
    <mergeCell ref="D35:D38"/>
    <mergeCell ref="E35:E38"/>
    <mergeCell ref="F35:F38"/>
    <mergeCell ref="G35:G38"/>
    <mergeCell ref="H35:H38"/>
    <mergeCell ref="G46:G52"/>
    <mergeCell ref="H46:H52"/>
    <mergeCell ref="I46:I52"/>
    <mergeCell ref="N53:N56"/>
    <mergeCell ref="O53:O56"/>
    <mergeCell ref="N46:N52"/>
    <mergeCell ref="G29:G34"/>
    <mergeCell ref="H29:H34"/>
    <mergeCell ref="J35:J38"/>
    <mergeCell ref="K35:K38"/>
    <mergeCell ref="L35:L38"/>
    <mergeCell ref="Q57:Q61"/>
    <mergeCell ref="T35:T38"/>
    <mergeCell ref="O57:O61"/>
    <mergeCell ref="P57:P61"/>
    <mergeCell ref="Q46:Q52"/>
    <mergeCell ref="A16:A40"/>
    <mergeCell ref="B17:B28"/>
    <mergeCell ref="D17:D28"/>
    <mergeCell ref="E17:E28"/>
    <mergeCell ref="R46:R52"/>
    <mergeCell ref="S46:S52"/>
    <mergeCell ref="T46:T52"/>
    <mergeCell ref="P53:P56"/>
    <mergeCell ref="Q53:Q56"/>
    <mergeCell ref="R53:R56"/>
    <mergeCell ref="S53:S56"/>
    <mergeCell ref="T53:T56"/>
    <mergeCell ref="O17:O28"/>
    <mergeCell ref="P17:P28"/>
    <mergeCell ref="F17:F28"/>
    <mergeCell ref="G17:G28"/>
    <mergeCell ref="O29:O34"/>
    <mergeCell ref="P29:P34"/>
    <mergeCell ref="Q4:Q9"/>
    <mergeCell ref="Q11:Q15"/>
    <mergeCell ref="R4:R9"/>
    <mergeCell ref="S4:S9"/>
    <mergeCell ref="T4:T9"/>
    <mergeCell ref="B29:B34"/>
    <mergeCell ref="D29:D34"/>
    <mergeCell ref="R57:R61"/>
    <mergeCell ref="S57:S61"/>
    <mergeCell ref="T57:T61"/>
    <mergeCell ref="J17:J28"/>
    <mergeCell ref="K17:K28"/>
    <mergeCell ref="L17:L28"/>
    <mergeCell ref="J29:J34"/>
    <mergeCell ref="K29:K34"/>
    <mergeCell ref="J46:J52"/>
    <mergeCell ref="K46:K52"/>
    <mergeCell ref="L46:L52"/>
    <mergeCell ref="J57:J61"/>
    <mergeCell ref="K57:K61"/>
    <mergeCell ref="L57:L61"/>
    <mergeCell ref="L29:L34"/>
    <mergeCell ref="Q17:Q28"/>
    <mergeCell ref="Q29:Q34"/>
    <mergeCell ref="U57:U61"/>
    <mergeCell ref="B46:B52"/>
    <mergeCell ref="D46:D52"/>
    <mergeCell ref="E46:E52"/>
    <mergeCell ref="F46:F52"/>
    <mergeCell ref="B4:B9"/>
    <mergeCell ref="D4:D9"/>
    <mergeCell ref="E4:E9"/>
    <mergeCell ref="F4:F9"/>
    <mergeCell ref="G4:G9"/>
    <mergeCell ref="H4:H9"/>
    <mergeCell ref="I4:I9"/>
    <mergeCell ref="M4:M9"/>
    <mergeCell ref="N4:N9"/>
    <mergeCell ref="E57:E61"/>
    <mergeCell ref="F57:F61"/>
    <mergeCell ref="G57:G61"/>
    <mergeCell ref="H57:H61"/>
    <mergeCell ref="I57:I61"/>
    <mergeCell ref="M57:M61"/>
    <mergeCell ref="I11:I15"/>
    <mergeCell ref="B11:B15"/>
    <mergeCell ref="D11:D15"/>
    <mergeCell ref="E11:E15"/>
    <mergeCell ref="A1:U1"/>
    <mergeCell ref="B2:B3"/>
    <mergeCell ref="C2:C3"/>
    <mergeCell ref="D2:D3"/>
    <mergeCell ref="E2:G2"/>
    <mergeCell ref="H2:H3"/>
    <mergeCell ref="I2:M2"/>
    <mergeCell ref="N2:U2"/>
    <mergeCell ref="O4:O9"/>
    <mergeCell ref="P4:P9"/>
    <mergeCell ref="U4:U9"/>
    <mergeCell ref="A4:A15"/>
    <mergeCell ref="R11:R15"/>
    <mergeCell ref="S11:S15"/>
    <mergeCell ref="T11:T15"/>
    <mergeCell ref="N11:N15"/>
    <mergeCell ref="O11:O15"/>
    <mergeCell ref="P11:P15"/>
    <mergeCell ref="U11:U15"/>
    <mergeCell ref="J4:J9"/>
    <mergeCell ref="K4:K9"/>
    <mergeCell ref="L4:L9"/>
    <mergeCell ref="K11:K15"/>
    <mergeCell ref="L11:L15"/>
    <mergeCell ref="U29:U34"/>
    <mergeCell ref="N17:N28"/>
    <mergeCell ref="U17:U28"/>
    <mergeCell ref="R17:R28"/>
    <mergeCell ref="S17:S28"/>
    <mergeCell ref="T17:T28"/>
    <mergeCell ref="R29:R34"/>
    <mergeCell ref="S29:S34"/>
    <mergeCell ref="T29:T34"/>
    <mergeCell ref="F11:F15"/>
    <mergeCell ref="A46:A62"/>
    <mergeCell ref="A43:A44"/>
    <mergeCell ref="M11:M15"/>
    <mergeCell ref="N57:N61"/>
    <mergeCell ref="B57:B61"/>
    <mergeCell ref="D57:D61"/>
    <mergeCell ref="L53:L56"/>
    <mergeCell ref="B53:B56"/>
    <mergeCell ref="G11:G15"/>
    <mergeCell ref="H11:H15"/>
    <mergeCell ref="J11:J15"/>
    <mergeCell ref="I29:I34"/>
    <mergeCell ref="H17:H28"/>
    <mergeCell ref="I17:I28"/>
    <mergeCell ref="M17:M28"/>
    <mergeCell ref="M29:M34"/>
    <mergeCell ref="N29:N34"/>
  </mergeCells>
  <pageMargins left="0.7" right="0.7" top="0.75" bottom="0.75" header="0.3" footer="0.3"/>
  <pageSetup paperSize="9" scale="7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zoomScale="80" zoomScaleNormal="80" workbookViewId="0">
      <selection activeCell="C34" sqref="C34"/>
    </sheetView>
  </sheetViews>
  <sheetFormatPr defaultRowHeight="15" x14ac:dyDescent="0.25"/>
  <cols>
    <col min="1" max="1" width="4.28515625" customWidth="1"/>
    <col min="2" max="2" width="13.140625" style="51" customWidth="1"/>
    <col min="3" max="3" width="20" style="59" customWidth="1"/>
    <col min="4" max="4" width="8.5703125" customWidth="1"/>
    <col min="5" max="5" width="7" customWidth="1"/>
    <col min="6" max="6" width="7.42578125" customWidth="1"/>
    <col min="7" max="7" width="6.85546875" customWidth="1"/>
    <col min="8" max="8" width="8" customWidth="1"/>
    <col min="9" max="9" width="7.7109375" customWidth="1"/>
    <col min="10" max="10" width="7.5703125" customWidth="1"/>
    <col min="11" max="11" width="8.7109375" customWidth="1"/>
    <col min="12" max="12" width="6.7109375" customWidth="1"/>
    <col min="13" max="13" width="8.42578125" customWidth="1"/>
    <col min="14" max="14" width="8.140625" customWidth="1"/>
    <col min="15" max="15" width="8.28515625" customWidth="1"/>
    <col min="16" max="16" width="7" customWidth="1"/>
    <col min="17" max="17" width="6.7109375" customWidth="1"/>
    <col min="18" max="18" width="8.28515625" customWidth="1"/>
    <col min="19" max="19" width="7.7109375" customWidth="1"/>
    <col min="20" max="20" width="7.28515625" customWidth="1"/>
    <col min="21" max="21" width="8.42578125" customWidth="1"/>
  </cols>
  <sheetData>
    <row r="1" spans="1:21" x14ac:dyDescent="0.25">
      <c r="A1" s="331" t="s">
        <v>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3"/>
    </row>
    <row r="2" spans="1:21" ht="30.6" customHeight="1" x14ac:dyDescent="0.25">
      <c r="A2" s="18"/>
      <c r="B2" s="334" t="s">
        <v>0</v>
      </c>
      <c r="C2" s="335" t="s">
        <v>1</v>
      </c>
      <c r="D2" s="273" t="s">
        <v>2</v>
      </c>
      <c r="E2" s="273" t="s">
        <v>3</v>
      </c>
      <c r="F2" s="273"/>
      <c r="G2" s="273"/>
      <c r="H2" s="273" t="s">
        <v>4</v>
      </c>
      <c r="I2" s="273" t="s">
        <v>5</v>
      </c>
      <c r="J2" s="273"/>
      <c r="K2" s="273"/>
      <c r="L2" s="273"/>
      <c r="M2" s="273"/>
      <c r="N2" s="273" t="s">
        <v>6</v>
      </c>
      <c r="O2" s="273"/>
      <c r="P2" s="273"/>
      <c r="Q2" s="273"/>
      <c r="R2" s="273"/>
      <c r="S2" s="273"/>
      <c r="T2" s="273"/>
      <c r="U2" s="273"/>
    </row>
    <row r="3" spans="1:21" ht="36.6" customHeight="1" x14ac:dyDescent="0.25">
      <c r="A3" s="27"/>
      <c r="B3" s="249"/>
      <c r="C3" s="336"/>
      <c r="D3" s="270"/>
      <c r="E3" s="20" t="s">
        <v>7</v>
      </c>
      <c r="F3" s="20" t="s">
        <v>8</v>
      </c>
      <c r="G3" s="20" t="s">
        <v>9</v>
      </c>
      <c r="H3" s="270"/>
      <c r="I3" s="20" t="s">
        <v>10</v>
      </c>
      <c r="J3" s="32" t="s">
        <v>75</v>
      </c>
      <c r="K3" s="32" t="s">
        <v>76</v>
      </c>
      <c r="L3" s="32" t="s">
        <v>77</v>
      </c>
      <c r="M3" s="20" t="s">
        <v>11</v>
      </c>
      <c r="N3" s="20" t="s">
        <v>12</v>
      </c>
      <c r="O3" s="20" t="s">
        <v>13</v>
      </c>
      <c r="P3" s="20" t="s">
        <v>14</v>
      </c>
      <c r="Q3" s="32" t="s">
        <v>15</v>
      </c>
      <c r="R3" s="32" t="s">
        <v>81</v>
      </c>
      <c r="S3" s="32" t="s">
        <v>79</v>
      </c>
      <c r="T3" s="32" t="s">
        <v>80</v>
      </c>
      <c r="U3" s="20" t="s">
        <v>78</v>
      </c>
    </row>
    <row r="4" spans="1:21" x14ac:dyDescent="0.25">
      <c r="A4" s="233" t="s">
        <v>16</v>
      </c>
      <c r="B4" s="330"/>
      <c r="C4" s="58" t="s">
        <v>55</v>
      </c>
      <c r="D4" s="273">
        <v>40</v>
      </c>
      <c r="E4" s="273">
        <v>5.08</v>
      </c>
      <c r="F4" s="273">
        <v>4.5999999999999996</v>
      </c>
      <c r="G4" s="273">
        <v>0.28000000000000003</v>
      </c>
      <c r="H4" s="273">
        <v>4</v>
      </c>
      <c r="I4" s="273">
        <v>7.0000000000000007E-2</v>
      </c>
      <c r="J4" s="273">
        <v>0.12</v>
      </c>
      <c r="K4" s="273">
        <v>27.2</v>
      </c>
      <c r="L4" s="273">
        <v>7.0000000000000007E-2</v>
      </c>
      <c r="M4" s="273">
        <v>0.53</v>
      </c>
      <c r="N4" s="273">
        <v>116</v>
      </c>
      <c r="O4" s="273">
        <v>124</v>
      </c>
      <c r="P4" s="273">
        <v>27</v>
      </c>
      <c r="Q4" s="273">
        <v>0.53</v>
      </c>
      <c r="R4" s="273">
        <v>157</v>
      </c>
      <c r="S4" s="273">
        <v>50</v>
      </c>
      <c r="T4" s="273">
        <v>4.09</v>
      </c>
      <c r="U4" s="273">
        <v>31</v>
      </c>
    </row>
    <row r="5" spans="1:21" x14ac:dyDescent="0.25">
      <c r="A5" s="234"/>
      <c r="B5" s="330"/>
      <c r="C5" s="193" t="s">
        <v>390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</row>
    <row r="6" spans="1:21" x14ac:dyDescent="0.25">
      <c r="A6" s="234"/>
      <c r="B6" s="98"/>
      <c r="C6" s="58" t="s">
        <v>51</v>
      </c>
      <c r="D6" s="79">
        <v>10</v>
      </c>
      <c r="E6" s="86">
        <v>0.1</v>
      </c>
      <c r="F6" s="86">
        <v>7.2</v>
      </c>
      <c r="G6" s="86">
        <v>0.1</v>
      </c>
      <c r="H6" s="86">
        <v>66.099999999999994</v>
      </c>
      <c r="I6" s="86">
        <v>0</v>
      </c>
      <c r="J6" s="86">
        <v>0.01</v>
      </c>
      <c r="K6" s="86">
        <v>45</v>
      </c>
      <c r="L6" s="86">
        <v>0.13</v>
      </c>
      <c r="M6" s="86">
        <v>0</v>
      </c>
      <c r="N6" s="86">
        <v>2.4</v>
      </c>
      <c r="O6" s="86">
        <v>3</v>
      </c>
      <c r="P6" s="86">
        <v>0</v>
      </c>
      <c r="Q6" s="86">
        <v>0.02</v>
      </c>
      <c r="R6" s="86">
        <v>3</v>
      </c>
      <c r="S6" s="86">
        <v>0</v>
      </c>
      <c r="T6" s="86">
        <v>0.1</v>
      </c>
      <c r="U6" s="86">
        <v>0.3</v>
      </c>
    </row>
    <row r="7" spans="1:21" x14ac:dyDescent="0.25">
      <c r="A7" s="234"/>
      <c r="B7" s="98"/>
      <c r="C7" s="58" t="s">
        <v>19</v>
      </c>
      <c r="D7" s="86">
        <v>40</v>
      </c>
      <c r="E7" s="86">
        <v>4.2699999999999996</v>
      </c>
      <c r="F7" s="86">
        <v>1.81</v>
      </c>
      <c r="G7" s="86">
        <v>19.02</v>
      </c>
      <c r="H7" s="86">
        <v>109.6</v>
      </c>
      <c r="I7" s="86">
        <v>0.16</v>
      </c>
      <c r="J7" s="86">
        <v>0.12</v>
      </c>
      <c r="K7" s="86">
        <v>0</v>
      </c>
      <c r="L7" s="86">
        <v>0</v>
      </c>
      <c r="M7" s="86">
        <v>0.08</v>
      </c>
      <c r="N7" s="86">
        <v>50</v>
      </c>
      <c r="O7" s="86">
        <v>51.6</v>
      </c>
      <c r="P7" s="86">
        <v>16.399999999999999</v>
      </c>
      <c r="Q7" s="86">
        <v>1.44</v>
      </c>
      <c r="R7" s="126">
        <v>156.4</v>
      </c>
      <c r="S7" s="86">
        <v>0</v>
      </c>
      <c r="T7" s="86">
        <v>1.52</v>
      </c>
      <c r="U7" s="86">
        <v>0</v>
      </c>
    </row>
    <row r="8" spans="1:21" x14ac:dyDescent="0.25">
      <c r="A8" s="234"/>
      <c r="B8" s="191"/>
      <c r="C8" s="192" t="str">
        <f t="shared" ref="C8:C10" si="0">C49</f>
        <v>Чай с сахаром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3"/>
      <c r="S8" s="181"/>
      <c r="T8" s="181"/>
      <c r="U8" s="181"/>
    </row>
    <row r="9" spans="1:21" x14ac:dyDescent="0.25">
      <c r="A9" s="234"/>
      <c r="B9" s="191"/>
      <c r="C9" s="194" t="str">
        <f t="shared" si="0"/>
        <v>Чай высшего сорта 1/1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3"/>
      <c r="S9" s="181"/>
      <c r="T9" s="181"/>
      <c r="U9" s="181"/>
    </row>
    <row r="10" spans="1:21" ht="24.6" customHeight="1" x14ac:dyDescent="0.25">
      <c r="A10" s="234"/>
      <c r="B10" s="337"/>
      <c r="C10" s="336" t="str">
        <f t="shared" si="0"/>
        <v>Сахар 7/7</v>
      </c>
      <c r="D10" s="223">
        <f t="shared" ref="D10:U10" si="1">D49</f>
        <v>200</v>
      </c>
      <c r="E10" s="223">
        <f t="shared" si="1"/>
        <v>0.2</v>
      </c>
      <c r="F10" s="223">
        <f t="shared" si="1"/>
        <v>0</v>
      </c>
      <c r="G10" s="223">
        <f t="shared" si="1"/>
        <v>6.5</v>
      </c>
      <c r="H10" s="223">
        <f t="shared" si="1"/>
        <v>26.8</v>
      </c>
      <c r="I10" s="223">
        <f t="shared" si="1"/>
        <v>0</v>
      </c>
      <c r="J10" s="223">
        <f t="shared" si="1"/>
        <v>0.01</v>
      </c>
      <c r="K10" s="223">
        <f t="shared" si="1"/>
        <v>0.3</v>
      </c>
      <c r="L10" s="223">
        <f t="shared" si="1"/>
        <v>0</v>
      </c>
      <c r="M10" s="223">
        <f t="shared" si="1"/>
        <v>0.04</v>
      </c>
      <c r="N10" s="223">
        <f t="shared" si="1"/>
        <v>4.5</v>
      </c>
      <c r="O10" s="223">
        <f t="shared" si="1"/>
        <v>7.2</v>
      </c>
      <c r="P10" s="223">
        <f t="shared" si="1"/>
        <v>3.8</v>
      </c>
      <c r="Q10" s="223">
        <f t="shared" si="1"/>
        <v>0.73</v>
      </c>
      <c r="R10" s="223">
        <f t="shared" si="1"/>
        <v>20.8</v>
      </c>
      <c r="S10" s="223">
        <f t="shared" si="1"/>
        <v>0</v>
      </c>
      <c r="T10" s="223">
        <f t="shared" si="1"/>
        <v>0</v>
      </c>
      <c r="U10" s="223">
        <f t="shared" si="1"/>
        <v>0</v>
      </c>
    </row>
    <row r="11" spans="1:21" x14ac:dyDescent="0.25">
      <c r="A11" s="234"/>
      <c r="B11" s="338"/>
      <c r="C11" s="339"/>
      <c r="D11" s="272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</row>
    <row r="12" spans="1:21" x14ac:dyDescent="0.25">
      <c r="A12" s="235"/>
      <c r="B12" s="98"/>
      <c r="C12" s="58" t="s">
        <v>22</v>
      </c>
      <c r="D12" s="47">
        <f t="shared" ref="D12:U12" si="2">SUM(D4:D11)</f>
        <v>290</v>
      </c>
      <c r="E12" s="47">
        <f t="shared" si="2"/>
        <v>9.6499999999999986</v>
      </c>
      <c r="F12" s="47">
        <f t="shared" si="2"/>
        <v>13.610000000000001</v>
      </c>
      <c r="G12" s="47">
        <f t="shared" si="2"/>
        <v>25.9</v>
      </c>
      <c r="H12" s="47">
        <f t="shared" si="2"/>
        <v>206.5</v>
      </c>
      <c r="I12" s="47">
        <f t="shared" si="2"/>
        <v>0.23</v>
      </c>
      <c r="J12" s="47">
        <f t="shared" si="2"/>
        <v>0.26</v>
      </c>
      <c r="K12" s="47">
        <f t="shared" si="2"/>
        <v>72.5</v>
      </c>
      <c r="L12" s="47">
        <f t="shared" si="2"/>
        <v>0.2</v>
      </c>
      <c r="M12" s="47">
        <f t="shared" si="2"/>
        <v>0.65</v>
      </c>
      <c r="N12" s="47">
        <f t="shared" si="2"/>
        <v>172.9</v>
      </c>
      <c r="O12" s="47">
        <f t="shared" si="2"/>
        <v>185.79999999999998</v>
      </c>
      <c r="P12" s="47">
        <f t="shared" si="2"/>
        <v>47.199999999999996</v>
      </c>
      <c r="Q12" s="47">
        <f t="shared" si="2"/>
        <v>2.7199999999999998</v>
      </c>
      <c r="R12" s="47">
        <f t="shared" si="2"/>
        <v>337.2</v>
      </c>
      <c r="S12" s="47">
        <f t="shared" si="2"/>
        <v>50</v>
      </c>
      <c r="T12" s="47">
        <f t="shared" si="2"/>
        <v>5.7099999999999991</v>
      </c>
      <c r="U12" s="47">
        <f t="shared" si="2"/>
        <v>31.3</v>
      </c>
    </row>
    <row r="13" spans="1:21" x14ac:dyDescent="0.25">
      <c r="A13" s="294" t="s">
        <v>23</v>
      </c>
      <c r="B13" s="312"/>
      <c r="C13" s="58" t="s">
        <v>391</v>
      </c>
      <c r="D13" s="273">
        <v>200</v>
      </c>
      <c r="E13" s="278">
        <v>5.16</v>
      </c>
      <c r="F13" s="278">
        <v>2.78</v>
      </c>
      <c r="G13" s="278">
        <v>18.5</v>
      </c>
      <c r="H13" s="278">
        <v>119.6</v>
      </c>
      <c r="I13" s="278">
        <v>0.09</v>
      </c>
      <c r="J13" s="278">
        <v>0.05</v>
      </c>
      <c r="K13" s="278">
        <v>97.6</v>
      </c>
      <c r="L13" s="278">
        <v>0</v>
      </c>
      <c r="M13" s="278">
        <v>6.88</v>
      </c>
      <c r="N13" s="278">
        <v>13.8</v>
      </c>
      <c r="O13" s="278">
        <v>54.6</v>
      </c>
      <c r="P13" s="278">
        <v>20.8</v>
      </c>
      <c r="Q13" s="278">
        <v>0.86</v>
      </c>
      <c r="R13" s="278">
        <v>410.4</v>
      </c>
      <c r="S13" s="278">
        <v>16.8</v>
      </c>
      <c r="T13" s="278">
        <v>0.23</v>
      </c>
      <c r="U13" s="278">
        <v>92.8</v>
      </c>
    </row>
    <row r="14" spans="1:21" x14ac:dyDescent="0.25">
      <c r="A14" s="294"/>
      <c r="B14" s="313"/>
      <c r="C14" s="96" t="s">
        <v>168</v>
      </c>
      <c r="D14" s="273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</row>
    <row r="15" spans="1:21" x14ac:dyDescent="0.25">
      <c r="A15" s="294"/>
      <c r="B15" s="313"/>
      <c r="C15" s="96" t="s">
        <v>392</v>
      </c>
      <c r="D15" s="273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</row>
    <row r="16" spans="1:21" x14ac:dyDescent="0.25">
      <c r="A16" s="294"/>
      <c r="B16" s="313"/>
      <c r="C16" s="96" t="s">
        <v>24</v>
      </c>
      <c r="D16" s="273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</row>
    <row r="17" spans="1:21" x14ac:dyDescent="0.25">
      <c r="A17" s="294"/>
      <c r="B17" s="313"/>
      <c r="C17" s="96" t="s">
        <v>25</v>
      </c>
      <c r="D17" s="273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</row>
    <row r="18" spans="1:21" ht="25.5" x14ac:dyDescent="0.25">
      <c r="A18" s="294"/>
      <c r="B18" s="313"/>
      <c r="C18" s="96" t="s">
        <v>170</v>
      </c>
      <c r="D18" s="273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</row>
    <row r="19" spans="1:21" ht="22.5" customHeight="1" x14ac:dyDescent="0.25">
      <c r="A19" s="294"/>
      <c r="B19" s="313"/>
      <c r="C19" s="96" t="s">
        <v>171</v>
      </c>
      <c r="D19" s="273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</row>
    <row r="20" spans="1:21" ht="25.5" x14ac:dyDescent="0.25">
      <c r="A20" s="294"/>
      <c r="B20" s="313"/>
      <c r="C20" s="96" t="s">
        <v>172</v>
      </c>
      <c r="D20" s="273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</row>
    <row r="21" spans="1:21" ht="25.5" customHeight="1" x14ac:dyDescent="0.25">
      <c r="A21" s="294"/>
      <c r="B21" s="314"/>
      <c r="C21" s="96" t="s">
        <v>173</v>
      </c>
      <c r="D21" s="273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</row>
    <row r="22" spans="1:21" x14ac:dyDescent="0.25">
      <c r="A22" s="294"/>
      <c r="B22" s="340"/>
      <c r="C22" s="58" t="s">
        <v>393</v>
      </c>
      <c r="D22" s="273">
        <v>250</v>
      </c>
      <c r="E22" s="230">
        <v>23.3</v>
      </c>
      <c r="F22" s="230">
        <v>21.5</v>
      </c>
      <c r="G22" s="230">
        <v>1.9</v>
      </c>
      <c r="H22" s="230">
        <v>296.39999999999998</v>
      </c>
      <c r="I22" s="230">
        <v>0.05</v>
      </c>
      <c r="J22" s="230">
        <v>0.18</v>
      </c>
      <c r="K22" s="230">
        <v>85.7</v>
      </c>
      <c r="L22" s="230">
        <v>0.02</v>
      </c>
      <c r="M22" s="230">
        <v>3.5999999999999997E-2</v>
      </c>
      <c r="N22" s="230">
        <v>29.1</v>
      </c>
      <c r="O22" s="230">
        <v>327</v>
      </c>
      <c r="P22" s="230">
        <v>28</v>
      </c>
      <c r="Q22" s="230">
        <v>3.14</v>
      </c>
      <c r="R22" s="230">
        <v>385</v>
      </c>
      <c r="S22" s="230">
        <v>17.600000000000001</v>
      </c>
      <c r="T22" s="230">
        <v>0.15</v>
      </c>
      <c r="U22" s="230">
        <v>190</v>
      </c>
    </row>
    <row r="23" spans="1:21" x14ac:dyDescent="0.25">
      <c r="A23" s="294"/>
      <c r="B23" s="340"/>
      <c r="C23" s="193" t="s">
        <v>394</v>
      </c>
      <c r="D23" s="273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</row>
    <row r="24" spans="1:21" ht="25.5" x14ac:dyDescent="0.25">
      <c r="A24" s="294"/>
      <c r="B24" s="340"/>
      <c r="C24" s="193" t="s">
        <v>395</v>
      </c>
      <c r="D24" s="273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</row>
    <row r="25" spans="1:21" x14ac:dyDescent="0.25">
      <c r="A25" s="294"/>
      <c r="B25" s="340"/>
      <c r="C25" s="193" t="s">
        <v>396</v>
      </c>
      <c r="D25" s="273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</row>
    <row r="26" spans="1:21" x14ac:dyDescent="0.25">
      <c r="A26" s="294"/>
      <c r="B26" s="340"/>
      <c r="C26" s="193" t="s">
        <v>397</v>
      </c>
      <c r="D26" s="273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</row>
    <row r="27" spans="1:21" x14ac:dyDescent="0.25">
      <c r="A27" s="294"/>
      <c r="B27" s="340"/>
      <c r="C27" s="193" t="s">
        <v>60</v>
      </c>
      <c r="D27" s="273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</row>
    <row r="28" spans="1:21" x14ac:dyDescent="0.25">
      <c r="A28" s="294"/>
      <c r="B28" s="340"/>
      <c r="C28" s="193" t="s">
        <v>398</v>
      </c>
      <c r="D28" s="273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</row>
    <row r="29" spans="1:21" ht="25.5" x14ac:dyDescent="0.25">
      <c r="A29" s="294"/>
      <c r="B29" s="340"/>
      <c r="C29" s="193" t="s">
        <v>61</v>
      </c>
      <c r="D29" s="273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</row>
    <row r="30" spans="1:21" x14ac:dyDescent="0.25">
      <c r="A30" s="294"/>
      <c r="B30" s="340"/>
      <c r="C30" s="193" t="s">
        <v>399</v>
      </c>
      <c r="D30" s="273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</row>
    <row r="31" spans="1:21" x14ac:dyDescent="0.25">
      <c r="A31" s="294"/>
      <c r="B31" s="340"/>
      <c r="C31" s="96" t="s">
        <v>207</v>
      </c>
      <c r="D31" s="273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</row>
    <row r="32" spans="1:21" x14ac:dyDescent="0.25">
      <c r="A32" s="294"/>
      <c r="B32" s="77"/>
      <c r="C32" s="90" t="s">
        <v>29</v>
      </c>
      <c r="D32" s="154">
        <v>40</v>
      </c>
      <c r="E32" s="154">
        <v>4.2699999999999996</v>
      </c>
      <c r="F32" s="154">
        <v>1.81</v>
      </c>
      <c r="G32" s="154">
        <v>19.02</v>
      </c>
      <c r="H32" s="154">
        <v>109.6</v>
      </c>
      <c r="I32" s="154">
        <v>0.16</v>
      </c>
      <c r="J32" s="154">
        <v>0.12</v>
      </c>
      <c r="K32" s="154">
        <v>0</v>
      </c>
      <c r="L32" s="154">
        <v>0</v>
      </c>
      <c r="M32" s="154">
        <v>0.08</v>
      </c>
      <c r="N32" s="154">
        <v>50</v>
      </c>
      <c r="O32" s="154">
        <v>51.6</v>
      </c>
      <c r="P32" s="154">
        <v>16.399999999999999</v>
      </c>
      <c r="Q32" s="154">
        <v>1.44</v>
      </c>
      <c r="R32" s="155">
        <v>156.4</v>
      </c>
      <c r="S32" s="154">
        <v>0</v>
      </c>
      <c r="T32" s="154">
        <v>1.52</v>
      </c>
      <c r="U32" s="154">
        <v>0</v>
      </c>
    </row>
    <row r="33" spans="1:21" x14ac:dyDescent="0.25">
      <c r="A33" s="294"/>
      <c r="B33" s="81"/>
      <c r="C33" s="87" t="s">
        <v>103</v>
      </c>
      <c r="D33" s="86">
        <v>60</v>
      </c>
      <c r="E33" s="86">
        <v>5.1100000000000003</v>
      </c>
      <c r="F33" s="86">
        <v>1.99</v>
      </c>
      <c r="G33" s="86">
        <v>29.03</v>
      </c>
      <c r="H33" s="86">
        <v>155.63</v>
      </c>
      <c r="I33" s="86">
        <v>0.24</v>
      </c>
      <c r="J33" s="86">
        <v>0.15</v>
      </c>
      <c r="K33" s="86">
        <v>0</v>
      </c>
      <c r="L33" s="86">
        <v>0</v>
      </c>
      <c r="M33" s="86">
        <v>0.24</v>
      </c>
      <c r="N33" s="86">
        <v>43.75</v>
      </c>
      <c r="O33" s="86">
        <v>78.13</v>
      </c>
      <c r="P33" s="86">
        <v>25</v>
      </c>
      <c r="Q33" s="86">
        <v>1.75</v>
      </c>
      <c r="R33" s="86">
        <v>183</v>
      </c>
      <c r="S33" s="86">
        <v>0</v>
      </c>
      <c r="T33" s="86">
        <v>5.4</v>
      </c>
      <c r="U33" s="86">
        <v>25.5</v>
      </c>
    </row>
    <row r="34" spans="1:21" ht="27" customHeight="1" x14ac:dyDescent="0.25">
      <c r="A34" s="294"/>
      <c r="B34" s="184"/>
      <c r="C34" s="58" t="str">
        <f>$C$36</f>
        <v>Фрукты свежие</v>
      </c>
      <c r="D34" s="181">
        <f t="shared" ref="D34:U34" si="3">D36</f>
        <v>185</v>
      </c>
      <c r="E34" s="181">
        <f t="shared" si="3"/>
        <v>0.8</v>
      </c>
      <c r="F34" s="181">
        <f t="shared" si="3"/>
        <v>0.8</v>
      </c>
      <c r="G34" s="181">
        <f t="shared" si="3"/>
        <v>19.600000000000001</v>
      </c>
      <c r="H34" s="181">
        <f t="shared" si="3"/>
        <v>88</v>
      </c>
      <c r="I34" s="181">
        <f t="shared" si="3"/>
        <v>0.06</v>
      </c>
      <c r="J34" s="207">
        <f t="shared" si="3"/>
        <v>0.02</v>
      </c>
      <c r="K34" s="207">
        <f t="shared" si="3"/>
        <v>0.03</v>
      </c>
      <c r="L34" s="181">
        <f t="shared" si="3"/>
        <v>0</v>
      </c>
      <c r="M34" s="181">
        <f t="shared" si="3"/>
        <v>20</v>
      </c>
      <c r="N34" s="181">
        <f t="shared" si="3"/>
        <v>32</v>
      </c>
      <c r="O34" s="181">
        <f t="shared" si="3"/>
        <v>22</v>
      </c>
      <c r="P34" s="181">
        <f t="shared" si="3"/>
        <v>18</v>
      </c>
      <c r="Q34" s="181">
        <f t="shared" si="3"/>
        <v>4.4000000000000004</v>
      </c>
      <c r="R34" s="207">
        <f t="shared" si="3"/>
        <v>278</v>
      </c>
      <c r="S34" s="207">
        <f t="shared" si="3"/>
        <v>2</v>
      </c>
      <c r="T34" s="207">
        <f t="shared" si="3"/>
        <v>0</v>
      </c>
      <c r="U34" s="207">
        <f t="shared" si="3"/>
        <v>8</v>
      </c>
    </row>
    <row r="35" spans="1:21" x14ac:dyDescent="0.25">
      <c r="A35" s="294"/>
      <c r="B35" s="121"/>
      <c r="C35" s="58" t="s">
        <v>22</v>
      </c>
      <c r="D35" s="75">
        <f t="shared" ref="D35:U35" si="4">SUM(D13:D34)</f>
        <v>735</v>
      </c>
      <c r="E35" s="75">
        <f t="shared" si="4"/>
        <v>38.64</v>
      </c>
      <c r="F35" s="75">
        <f t="shared" si="4"/>
        <v>28.88</v>
      </c>
      <c r="G35" s="75">
        <f t="shared" si="4"/>
        <v>88.050000000000011</v>
      </c>
      <c r="H35" s="75">
        <f t="shared" si="4"/>
        <v>769.23</v>
      </c>
      <c r="I35" s="75">
        <f t="shared" si="4"/>
        <v>0.60000000000000009</v>
      </c>
      <c r="J35" s="75">
        <f t="shared" si="4"/>
        <v>0.52</v>
      </c>
      <c r="K35" s="75">
        <f t="shared" si="4"/>
        <v>183.33</v>
      </c>
      <c r="L35" s="75">
        <f t="shared" si="4"/>
        <v>0.02</v>
      </c>
      <c r="M35" s="75">
        <f t="shared" si="4"/>
        <v>27.236000000000001</v>
      </c>
      <c r="N35" s="75">
        <f t="shared" si="4"/>
        <v>168.65</v>
      </c>
      <c r="O35" s="75">
        <f t="shared" si="4"/>
        <v>533.33000000000004</v>
      </c>
      <c r="P35" s="75">
        <f t="shared" si="4"/>
        <v>108.19999999999999</v>
      </c>
      <c r="Q35" s="75">
        <f t="shared" si="4"/>
        <v>11.59</v>
      </c>
      <c r="R35" s="75">
        <f t="shared" si="4"/>
        <v>1412.8</v>
      </c>
      <c r="S35" s="75">
        <f t="shared" si="4"/>
        <v>36.400000000000006</v>
      </c>
      <c r="T35" s="75">
        <f t="shared" si="4"/>
        <v>7.3000000000000007</v>
      </c>
      <c r="U35" s="75">
        <f t="shared" si="4"/>
        <v>316.3</v>
      </c>
    </row>
    <row r="36" spans="1:21" ht="15.75" customHeight="1" x14ac:dyDescent="0.25">
      <c r="A36" s="294" t="s">
        <v>239</v>
      </c>
      <c r="B36" s="95"/>
      <c r="C36" s="58" t="s">
        <v>59</v>
      </c>
      <c r="D36" s="196">
        <v>185</v>
      </c>
      <c r="E36" s="196">
        <v>0.8</v>
      </c>
      <c r="F36" s="196">
        <v>0.8</v>
      </c>
      <c r="G36" s="196">
        <v>19.600000000000001</v>
      </c>
      <c r="H36" s="196">
        <v>88</v>
      </c>
      <c r="I36" s="196">
        <v>0.06</v>
      </c>
      <c r="J36" s="196">
        <v>0.02</v>
      </c>
      <c r="K36" s="196">
        <v>0.03</v>
      </c>
      <c r="L36" s="196">
        <v>0</v>
      </c>
      <c r="M36" s="196">
        <v>20</v>
      </c>
      <c r="N36" s="196">
        <v>32</v>
      </c>
      <c r="O36" s="196">
        <v>22</v>
      </c>
      <c r="P36" s="196">
        <v>18</v>
      </c>
      <c r="Q36" s="196">
        <v>4.4000000000000004</v>
      </c>
      <c r="R36" s="196">
        <v>278</v>
      </c>
      <c r="S36" s="196">
        <v>2</v>
      </c>
      <c r="T36" s="196">
        <v>0</v>
      </c>
      <c r="U36" s="196">
        <v>8</v>
      </c>
    </row>
    <row r="37" spans="1:21" ht="34.5" customHeight="1" x14ac:dyDescent="0.25">
      <c r="A37" s="294"/>
      <c r="B37" s="95"/>
      <c r="C37" s="58" t="s">
        <v>22</v>
      </c>
      <c r="D37" s="22">
        <f t="shared" ref="D37:U37" si="5">SUM(D36:D36)</f>
        <v>185</v>
      </c>
      <c r="E37" s="22">
        <f t="shared" si="5"/>
        <v>0.8</v>
      </c>
      <c r="F37" s="22">
        <f t="shared" si="5"/>
        <v>0.8</v>
      </c>
      <c r="G37" s="22">
        <f t="shared" si="5"/>
        <v>19.600000000000001</v>
      </c>
      <c r="H37" s="22">
        <f t="shared" si="5"/>
        <v>88</v>
      </c>
      <c r="I37" s="22">
        <f t="shared" si="5"/>
        <v>0.06</v>
      </c>
      <c r="J37" s="22">
        <f t="shared" si="5"/>
        <v>0.02</v>
      </c>
      <c r="K37" s="22">
        <f t="shared" si="5"/>
        <v>0.03</v>
      </c>
      <c r="L37" s="22">
        <f t="shared" si="5"/>
        <v>0</v>
      </c>
      <c r="M37" s="22">
        <f t="shared" si="5"/>
        <v>20</v>
      </c>
      <c r="N37" s="22">
        <f t="shared" si="5"/>
        <v>32</v>
      </c>
      <c r="O37" s="22">
        <f t="shared" si="5"/>
        <v>22</v>
      </c>
      <c r="P37" s="22">
        <f t="shared" si="5"/>
        <v>18</v>
      </c>
      <c r="Q37" s="22">
        <f t="shared" si="5"/>
        <v>4.4000000000000004</v>
      </c>
      <c r="R37" s="22">
        <f t="shared" si="5"/>
        <v>278</v>
      </c>
      <c r="S37" s="22">
        <f t="shared" si="5"/>
        <v>2</v>
      </c>
      <c r="T37" s="22">
        <f t="shared" si="5"/>
        <v>0</v>
      </c>
      <c r="U37" s="22">
        <f t="shared" si="5"/>
        <v>8</v>
      </c>
    </row>
    <row r="38" spans="1:21" x14ac:dyDescent="0.25">
      <c r="A38" s="310" t="s">
        <v>54</v>
      </c>
      <c r="B38" s="337"/>
      <c r="C38" s="58" t="s">
        <v>33</v>
      </c>
      <c r="D38" s="223">
        <v>120</v>
      </c>
      <c r="E38" s="290">
        <v>19.2</v>
      </c>
      <c r="F38" s="290">
        <v>5.3</v>
      </c>
      <c r="G38" s="290">
        <v>13.4</v>
      </c>
      <c r="H38" s="290">
        <v>168</v>
      </c>
      <c r="I38" s="290">
        <v>0.06</v>
      </c>
      <c r="J38" s="290">
        <v>7.0000000000000007E-2</v>
      </c>
      <c r="K38" s="290">
        <v>6.3</v>
      </c>
      <c r="L38" s="290">
        <v>0.6</v>
      </c>
      <c r="M38" s="290">
        <v>29.3</v>
      </c>
      <c r="N38" s="290">
        <v>143.6</v>
      </c>
      <c r="O38" s="290">
        <v>63.8</v>
      </c>
      <c r="P38" s="290">
        <v>1.4</v>
      </c>
      <c r="Q38" s="290">
        <v>1.03</v>
      </c>
      <c r="R38" s="290">
        <v>217</v>
      </c>
      <c r="S38" s="290">
        <v>18.399999999999999</v>
      </c>
      <c r="T38" s="290">
        <v>32</v>
      </c>
      <c r="U38" s="290">
        <v>4</v>
      </c>
    </row>
    <row r="39" spans="1:21" ht="25.5" x14ac:dyDescent="0.25">
      <c r="A39" s="298"/>
      <c r="B39" s="341"/>
      <c r="C39" s="96" t="s">
        <v>306</v>
      </c>
      <c r="D39" s="224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</row>
    <row r="40" spans="1:21" x14ac:dyDescent="0.25">
      <c r="A40" s="298"/>
      <c r="B40" s="341"/>
      <c r="C40" s="96" t="s">
        <v>234</v>
      </c>
      <c r="D40" s="224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</row>
    <row r="41" spans="1:21" ht="25.5" x14ac:dyDescent="0.25">
      <c r="A41" s="298"/>
      <c r="B41" s="341"/>
      <c r="C41" s="96" t="s">
        <v>235</v>
      </c>
      <c r="D41" s="224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</row>
    <row r="42" spans="1:21" ht="21" customHeight="1" x14ac:dyDescent="0.25">
      <c r="A42" s="298"/>
      <c r="B42" s="341"/>
      <c r="C42" s="96" t="s">
        <v>236</v>
      </c>
      <c r="D42" s="224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</row>
    <row r="43" spans="1:21" ht="25.5" x14ac:dyDescent="0.25">
      <c r="A43" s="298"/>
      <c r="B43" s="341"/>
      <c r="C43" s="96" t="s">
        <v>237</v>
      </c>
      <c r="D43" s="224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</row>
    <row r="44" spans="1:21" ht="25.5" x14ac:dyDescent="0.25">
      <c r="A44" s="298"/>
      <c r="B44" s="341"/>
      <c r="C44" s="96" t="s">
        <v>172</v>
      </c>
      <c r="D44" s="224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</row>
    <row r="45" spans="1:21" x14ac:dyDescent="0.25">
      <c r="A45" s="298"/>
      <c r="B45" s="341"/>
      <c r="C45" s="96" t="s">
        <v>238</v>
      </c>
      <c r="D45" s="224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</row>
    <row r="46" spans="1:21" ht="33.75" customHeight="1" x14ac:dyDescent="0.25">
      <c r="A46" s="298"/>
      <c r="B46" s="340"/>
      <c r="C46" s="153" t="s">
        <v>40</v>
      </c>
      <c r="D46" s="273">
        <v>180</v>
      </c>
      <c r="E46" s="278">
        <v>3.8</v>
      </c>
      <c r="F46" s="278">
        <v>8.4</v>
      </c>
      <c r="G46" s="278">
        <v>32.6</v>
      </c>
      <c r="H46" s="278">
        <v>219.1</v>
      </c>
      <c r="I46" s="278">
        <v>0.11</v>
      </c>
      <c r="J46" s="290">
        <v>0.08</v>
      </c>
      <c r="K46" s="290">
        <v>20.67</v>
      </c>
      <c r="L46" s="290">
        <v>0.09</v>
      </c>
      <c r="M46" s="278">
        <v>10.1</v>
      </c>
      <c r="N46" s="278">
        <v>14</v>
      </c>
      <c r="O46" s="278">
        <v>66</v>
      </c>
      <c r="P46" s="278">
        <v>25.1</v>
      </c>
      <c r="Q46" s="278">
        <v>1</v>
      </c>
      <c r="R46" s="290">
        <v>595.70000000000005</v>
      </c>
      <c r="S46" s="290">
        <v>26.3</v>
      </c>
      <c r="T46" s="290">
        <v>0.36</v>
      </c>
      <c r="U46" s="278">
        <v>38.200000000000003</v>
      </c>
    </row>
    <row r="47" spans="1:21" ht="30.75" customHeight="1" x14ac:dyDescent="0.25">
      <c r="A47" s="298"/>
      <c r="B47" s="340"/>
      <c r="C47" s="152" t="s">
        <v>338</v>
      </c>
      <c r="D47" s="273"/>
      <c r="E47" s="278"/>
      <c r="F47" s="278"/>
      <c r="G47" s="278"/>
      <c r="H47" s="278"/>
      <c r="I47" s="278"/>
      <c r="J47" s="291"/>
      <c r="K47" s="291"/>
      <c r="L47" s="291"/>
      <c r="M47" s="278"/>
      <c r="N47" s="278"/>
      <c r="O47" s="278"/>
      <c r="P47" s="278"/>
      <c r="Q47" s="278"/>
      <c r="R47" s="291"/>
      <c r="S47" s="291"/>
      <c r="T47" s="291"/>
      <c r="U47" s="278"/>
    </row>
    <row r="48" spans="1:21" ht="24.75" customHeight="1" x14ac:dyDescent="0.25">
      <c r="A48" s="298"/>
      <c r="B48" s="340"/>
      <c r="C48" s="152" t="s">
        <v>339</v>
      </c>
      <c r="D48" s="273"/>
      <c r="E48" s="278"/>
      <c r="F48" s="278"/>
      <c r="G48" s="278"/>
      <c r="H48" s="278"/>
      <c r="I48" s="278"/>
      <c r="J48" s="292"/>
      <c r="K48" s="292"/>
      <c r="L48" s="292"/>
      <c r="M48" s="278"/>
      <c r="N48" s="278"/>
      <c r="O48" s="278"/>
      <c r="P48" s="278"/>
      <c r="Q48" s="278"/>
      <c r="R48" s="292"/>
      <c r="S48" s="292"/>
      <c r="T48" s="292"/>
      <c r="U48" s="278"/>
    </row>
    <row r="49" spans="1:21" x14ac:dyDescent="0.25">
      <c r="A49" s="298"/>
      <c r="B49" s="337"/>
      <c r="C49" s="58" t="s">
        <v>20</v>
      </c>
      <c r="D49" s="223">
        <v>200</v>
      </c>
      <c r="E49" s="223">
        <v>0.2</v>
      </c>
      <c r="F49" s="223">
        <v>0</v>
      </c>
      <c r="G49" s="223">
        <v>6.5</v>
      </c>
      <c r="H49" s="223">
        <v>26.8</v>
      </c>
      <c r="I49" s="223">
        <v>0</v>
      </c>
      <c r="J49" s="223">
        <v>0.01</v>
      </c>
      <c r="K49" s="223">
        <v>0.3</v>
      </c>
      <c r="L49" s="223">
        <v>0</v>
      </c>
      <c r="M49" s="223">
        <v>0.04</v>
      </c>
      <c r="N49" s="223">
        <v>4.5</v>
      </c>
      <c r="O49" s="223">
        <v>7.2</v>
      </c>
      <c r="P49" s="223">
        <v>3.8</v>
      </c>
      <c r="Q49" s="223">
        <v>0.73</v>
      </c>
      <c r="R49" s="223">
        <v>20.8</v>
      </c>
      <c r="S49" s="223">
        <v>0</v>
      </c>
      <c r="T49" s="223">
        <v>0</v>
      </c>
      <c r="U49" s="223">
        <v>0</v>
      </c>
    </row>
    <row r="50" spans="1:21" x14ac:dyDescent="0.25">
      <c r="A50" s="298"/>
      <c r="B50" s="341"/>
      <c r="C50" s="96" t="s">
        <v>21</v>
      </c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</row>
    <row r="51" spans="1:21" x14ac:dyDescent="0.25">
      <c r="A51" s="298"/>
      <c r="B51" s="338"/>
      <c r="C51" s="96" t="s">
        <v>82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</row>
    <row r="52" spans="1:21" x14ac:dyDescent="0.25">
      <c r="A52" s="298"/>
      <c r="B52" s="77"/>
      <c r="C52" s="90" t="s">
        <v>29</v>
      </c>
      <c r="D52" s="71">
        <v>70</v>
      </c>
      <c r="E52" s="71">
        <v>7.48</v>
      </c>
      <c r="F52" s="71">
        <v>3.17</v>
      </c>
      <c r="G52" s="71">
        <v>33.270000000000003</v>
      </c>
      <c r="H52" s="71">
        <v>191.8</v>
      </c>
      <c r="I52" s="71">
        <v>0.28000000000000003</v>
      </c>
      <c r="J52" s="76">
        <v>0.15</v>
      </c>
      <c r="K52" s="76">
        <v>0</v>
      </c>
      <c r="L52" s="71">
        <v>0</v>
      </c>
      <c r="M52" s="71">
        <v>0.1</v>
      </c>
      <c r="N52" s="71">
        <v>87.5</v>
      </c>
      <c r="O52" s="71">
        <v>90.3</v>
      </c>
      <c r="P52" s="71">
        <v>28.7</v>
      </c>
      <c r="Q52" s="71">
        <v>2.52</v>
      </c>
      <c r="R52" s="126">
        <v>156.4</v>
      </c>
      <c r="S52" s="76">
        <v>0</v>
      </c>
      <c r="T52" s="76">
        <v>4.4000000000000004</v>
      </c>
      <c r="U52" s="76">
        <v>0</v>
      </c>
    </row>
    <row r="53" spans="1:21" x14ac:dyDescent="0.25">
      <c r="A53" s="298"/>
      <c r="B53" s="81"/>
      <c r="C53" s="87" t="s">
        <v>103</v>
      </c>
      <c r="D53" s="86">
        <v>60</v>
      </c>
      <c r="E53" s="86">
        <v>5.1100000000000003</v>
      </c>
      <c r="F53" s="86">
        <v>1.99</v>
      </c>
      <c r="G53" s="86">
        <v>29.03</v>
      </c>
      <c r="H53" s="86">
        <v>155.63</v>
      </c>
      <c r="I53" s="86">
        <v>0.24</v>
      </c>
      <c r="J53" s="86">
        <v>0.15</v>
      </c>
      <c r="K53" s="86">
        <v>0</v>
      </c>
      <c r="L53" s="86">
        <v>0</v>
      </c>
      <c r="M53" s="86">
        <v>0.24</v>
      </c>
      <c r="N53" s="86">
        <v>43.75</v>
      </c>
      <c r="O53" s="86">
        <v>78.13</v>
      </c>
      <c r="P53" s="86">
        <v>25</v>
      </c>
      <c r="Q53" s="86">
        <v>1.75</v>
      </c>
      <c r="R53" s="86">
        <v>183</v>
      </c>
      <c r="S53" s="86">
        <v>0</v>
      </c>
      <c r="T53" s="86">
        <v>5.4</v>
      </c>
      <c r="U53" s="86">
        <v>25.5</v>
      </c>
    </row>
    <row r="54" spans="1:21" x14ac:dyDescent="0.25">
      <c r="A54" s="311"/>
      <c r="B54" s="50"/>
      <c r="C54" s="60" t="s">
        <v>52</v>
      </c>
      <c r="D54" s="4">
        <f t="shared" ref="D54:U54" si="6">SUM(D38:D53)</f>
        <v>630</v>
      </c>
      <c r="E54" s="4">
        <f t="shared" si="6"/>
        <v>35.79</v>
      </c>
      <c r="F54" s="4">
        <f t="shared" si="6"/>
        <v>18.859999999999996</v>
      </c>
      <c r="G54" s="4">
        <f t="shared" si="6"/>
        <v>114.80000000000001</v>
      </c>
      <c r="H54" s="4">
        <f t="shared" si="6"/>
        <v>761.33</v>
      </c>
      <c r="I54" s="4">
        <f t="shared" si="6"/>
        <v>0.69</v>
      </c>
      <c r="J54" s="4">
        <f t="shared" si="6"/>
        <v>0.46000000000000008</v>
      </c>
      <c r="K54" s="4">
        <f t="shared" si="6"/>
        <v>27.270000000000003</v>
      </c>
      <c r="L54" s="4">
        <f t="shared" si="6"/>
        <v>0.69</v>
      </c>
      <c r="M54" s="4">
        <f t="shared" si="6"/>
        <v>39.78</v>
      </c>
      <c r="N54" s="4">
        <f t="shared" si="6"/>
        <v>293.35000000000002</v>
      </c>
      <c r="O54" s="4">
        <f t="shared" si="6"/>
        <v>305.43</v>
      </c>
      <c r="P54" s="4">
        <f t="shared" si="6"/>
        <v>84</v>
      </c>
      <c r="Q54" s="4">
        <f t="shared" si="6"/>
        <v>7.03</v>
      </c>
      <c r="R54" s="4">
        <f t="shared" si="6"/>
        <v>1172.9000000000001</v>
      </c>
      <c r="S54" s="4">
        <f t="shared" si="6"/>
        <v>44.7</v>
      </c>
      <c r="T54" s="4">
        <f t="shared" si="6"/>
        <v>42.16</v>
      </c>
      <c r="U54" s="4">
        <f t="shared" si="6"/>
        <v>67.7</v>
      </c>
    </row>
    <row r="55" spans="1:21" ht="30" customHeight="1" x14ac:dyDescent="0.25">
      <c r="A55" s="233" t="s">
        <v>50</v>
      </c>
      <c r="B55" s="146"/>
      <c r="C55" s="43" t="s">
        <v>310</v>
      </c>
      <c r="D55" s="147">
        <v>200</v>
      </c>
      <c r="E55" s="147">
        <v>5.6</v>
      </c>
      <c r="F55" s="147">
        <v>6.38</v>
      </c>
      <c r="G55" s="147">
        <v>8.18</v>
      </c>
      <c r="H55" s="147">
        <v>112.52</v>
      </c>
      <c r="I55" s="147">
        <v>0.08</v>
      </c>
      <c r="J55" s="147">
        <v>0.02</v>
      </c>
      <c r="K55" s="147">
        <v>0.04</v>
      </c>
      <c r="L55" s="147">
        <v>3.6</v>
      </c>
      <c r="M55" s="147">
        <v>1.4</v>
      </c>
      <c r="N55" s="147">
        <v>240</v>
      </c>
      <c r="O55" s="147">
        <v>180</v>
      </c>
      <c r="P55" s="147">
        <v>28</v>
      </c>
      <c r="Q55" s="147">
        <v>0.2</v>
      </c>
      <c r="R55" s="147">
        <v>135</v>
      </c>
      <c r="S55" s="147">
        <v>1</v>
      </c>
      <c r="T55" s="147">
        <v>3.7</v>
      </c>
      <c r="U55" s="147">
        <v>0</v>
      </c>
    </row>
    <row r="56" spans="1:21" x14ac:dyDescent="0.25">
      <c r="A56" s="235"/>
      <c r="B56" s="50"/>
      <c r="C56" s="117" t="s">
        <v>52</v>
      </c>
      <c r="D56" s="4">
        <f t="shared" ref="D56:U56" si="7">SUM(D55:D55)</f>
        <v>200</v>
      </c>
      <c r="E56" s="4">
        <f t="shared" si="7"/>
        <v>5.6</v>
      </c>
      <c r="F56" s="4">
        <f t="shared" si="7"/>
        <v>6.38</v>
      </c>
      <c r="G56" s="4">
        <f t="shared" si="7"/>
        <v>8.18</v>
      </c>
      <c r="H56" s="4">
        <f t="shared" si="7"/>
        <v>112.52</v>
      </c>
      <c r="I56" s="4">
        <f t="shared" si="7"/>
        <v>0.08</v>
      </c>
      <c r="J56" s="4">
        <f t="shared" si="7"/>
        <v>0.02</v>
      </c>
      <c r="K56" s="4">
        <f t="shared" si="7"/>
        <v>0.04</v>
      </c>
      <c r="L56" s="4">
        <f t="shared" si="7"/>
        <v>3.6</v>
      </c>
      <c r="M56" s="4">
        <f t="shared" si="7"/>
        <v>1.4</v>
      </c>
      <c r="N56" s="4">
        <f t="shared" si="7"/>
        <v>240</v>
      </c>
      <c r="O56" s="4">
        <f t="shared" si="7"/>
        <v>180</v>
      </c>
      <c r="P56" s="4">
        <f t="shared" si="7"/>
        <v>28</v>
      </c>
      <c r="Q56" s="4">
        <f t="shared" si="7"/>
        <v>0.2</v>
      </c>
      <c r="R56" s="4">
        <f t="shared" si="7"/>
        <v>135</v>
      </c>
      <c r="S56" s="4">
        <f t="shared" si="7"/>
        <v>1</v>
      </c>
      <c r="T56" s="4">
        <f t="shared" si="7"/>
        <v>3.7</v>
      </c>
      <c r="U56" s="4">
        <f t="shared" si="7"/>
        <v>0</v>
      </c>
    </row>
    <row r="57" spans="1:21" x14ac:dyDescent="0.25">
      <c r="A57" s="5"/>
      <c r="B57" s="50"/>
      <c r="C57" s="58" t="s">
        <v>53</v>
      </c>
      <c r="D57" s="24">
        <f t="shared" ref="D57:U57" si="8">SUM(D56,D54,D37,D35,D12)</f>
        <v>2040</v>
      </c>
      <c r="E57" s="24">
        <f t="shared" si="8"/>
        <v>90.47999999999999</v>
      </c>
      <c r="F57" s="24">
        <f t="shared" si="8"/>
        <v>68.53</v>
      </c>
      <c r="G57" s="24">
        <f t="shared" si="8"/>
        <v>256.53000000000003</v>
      </c>
      <c r="H57" s="24">
        <f t="shared" si="8"/>
        <v>1937.58</v>
      </c>
      <c r="I57" s="24">
        <f t="shared" si="8"/>
        <v>1.66</v>
      </c>
      <c r="J57" s="24">
        <f t="shared" si="8"/>
        <v>1.28</v>
      </c>
      <c r="K57" s="24">
        <f t="shared" si="8"/>
        <v>283.17</v>
      </c>
      <c r="L57" s="24">
        <f t="shared" si="8"/>
        <v>4.51</v>
      </c>
      <c r="M57" s="24">
        <f t="shared" si="8"/>
        <v>89.066000000000003</v>
      </c>
      <c r="N57" s="24">
        <f t="shared" si="8"/>
        <v>906.9</v>
      </c>
      <c r="O57" s="24">
        <f t="shared" si="8"/>
        <v>1226.56</v>
      </c>
      <c r="P57" s="24">
        <f t="shared" si="8"/>
        <v>285.39999999999998</v>
      </c>
      <c r="Q57" s="24">
        <f t="shared" si="8"/>
        <v>25.939999999999998</v>
      </c>
      <c r="R57" s="24">
        <f t="shared" si="8"/>
        <v>3335.8999999999996</v>
      </c>
      <c r="S57" s="24">
        <f t="shared" si="8"/>
        <v>134.10000000000002</v>
      </c>
      <c r="T57" s="24">
        <f t="shared" si="8"/>
        <v>58.87</v>
      </c>
      <c r="U57" s="24">
        <f t="shared" si="8"/>
        <v>423.3</v>
      </c>
    </row>
    <row r="60" spans="1:21" x14ac:dyDescent="0.25">
      <c r="B60" s="51" t="s">
        <v>415</v>
      </c>
    </row>
  </sheetData>
  <mergeCells count="147">
    <mergeCell ref="U46:U48"/>
    <mergeCell ref="B38:B45"/>
    <mergeCell ref="B49:B51"/>
    <mergeCell ref="A38:A54"/>
    <mergeCell ref="K49:K51"/>
    <mergeCell ref="L49:L51"/>
    <mergeCell ref="Q38:Q45"/>
    <mergeCell ref="R38:R45"/>
    <mergeCell ref="S38:S45"/>
    <mergeCell ref="T38:T45"/>
    <mergeCell ref="S49:S51"/>
    <mergeCell ref="T49:T51"/>
    <mergeCell ref="U49:U51"/>
    <mergeCell ref="U38:U45"/>
    <mergeCell ref="F49:F51"/>
    <mergeCell ref="G49:G51"/>
    <mergeCell ref="H49:H51"/>
    <mergeCell ref="I49:I51"/>
    <mergeCell ref="M49:M51"/>
    <mergeCell ref="N49:N51"/>
    <mergeCell ref="O49:O51"/>
    <mergeCell ref="Q46:Q48"/>
    <mergeCell ref="R46:R48"/>
    <mergeCell ref="T46:T48"/>
    <mergeCell ref="A55:A56"/>
    <mergeCell ref="A36:A37"/>
    <mergeCell ref="G46:G48"/>
    <mergeCell ref="H46:H48"/>
    <mergeCell ref="I46:I48"/>
    <mergeCell ref="M46:M48"/>
    <mergeCell ref="N46:N48"/>
    <mergeCell ref="O46:O48"/>
    <mergeCell ref="P46:P48"/>
    <mergeCell ref="K38:K45"/>
    <mergeCell ref="L38:L45"/>
    <mergeCell ref="J46:J48"/>
    <mergeCell ref="K46:K48"/>
    <mergeCell ref="L46:L48"/>
    <mergeCell ref="J49:J51"/>
    <mergeCell ref="P49:P51"/>
    <mergeCell ref="B46:B48"/>
    <mergeCell ref="D46:D48"/>
    <mergeCell ref="E46:E48"/>
    <mergeCell ref="F46:F48"/>
    <mergeCell ref="O38:O45"/>
    <mergeCell ref="P38:P45"/>
    <mergeCell ref="D49:D51"/>
    <mergeCell ref="E10:E11"/>
    <mergeCell ref="F10:F11"/>
    <mergeCell ref="G10:G11"/>
    <mergeCell ref="U22:U31"/>
    <mergeCell ref="N13:N21"/>
    <mergeCell ref="O13:O21"/>
    <mergeCell ref="P13:P21"/>
    <mergeCell ref="U13:U21"/>
    <mergeCell ref="Q13:Q21"/>
    <mergeCell ref="R13:R21"/>
    <mergeCell ref="S13:S21"/>
    <mergeCell ref="T13:T21"/>
    <mergeCell ref="Q22:Q31"/>
    <mergeCell ref="R22:R31"/>
    <mergeCell ref="S22:S31"/>
    <mergeCell ref="T22:T31"/>
    <mergeCell ref="O22:O31"/>
    <mergeCell ref="P22:P31"/>
    <mergeCell ref="E22:E31"/>
    <mergeCell ref="F22:F31"/>
    <mergeCell ref="G22:G31"/>
    <mergeCell ref="H22:H31"/>
    <mergeCell ref="K22:K31"/>
    <mergeCell ref="N22:N31"/>
    <mergeCell ref="A13:A35"/>
    <mergeCell ref="B13:B21"/>
    <mergeCell ref="D13:D21"/>
    <mergeCell ref="E13:E21"/>
    <mergeCell ref="F13:F21"/>
    <mergeCell ref="G13:G21"/>
    <mergeCell ref="H13:H21"/>
    <mergeCell ref="I13:I21"/>
    <mergeCell ref="E49:E51"/>
    <mergeCell ref="M13:M21"/>
    <mergeCell ref="I22:I31"/>
    <mergeCell ref="B22:B31"/>
    <mergeCell ref="D22:D31"/>
    <mergeCell ref="J13:J21"/>
    <mergeCell ref="K13:K21"/>
    <mergeCell ref="L13:L21"/>
    <mergeCell ref="J22:J31"/>
    <mergeCell ref="M22:M31"/>
    <mergeCell ref="L22:L31"/>
    <mergeCell ref="Q10:Q11"/>
    <mergeCell ref="R10:R11"/>
    <mergeCell ref="S10:S11"/>
    <mergeCell ref="T10:T11"/>
    <mergeCell ref="U4:U5"/>
    <mergeCell ref="H4:H5"/>
    <mergeCell ref="I4:I5"/>
    <mergeCell ref="M4:M5"/>
    <mergeCell ref="N4:N5"/>
    <mergeCell ref="O4:O5"/>
    <mergeCell ref="P4:P5"/>
    <mergeCell ref="U10:U11"/>
    <mergeCell ref="H10:H11"/>
    <mergeCell ref="I10:I11"/>
    <mergeCell ref="M10:M11"/>
    <mergeCell ref="N10:N11"/>
    <mergeCell ref="O10:O11"/>
    <mergeCell ref="P10:P11"/>
    <mergeCell ref="J10:J11"/>
    <mergeCell ref="K10:K11"/>
    <mergeCell ref="L10:L11"/>
    <mergeCell ref="B4:B5"/>
    <mergeCell ref="D4:D5"/>
    <mergeCell ref="E4:E5"/>
    <mergeCell ref="F4:F5"/>
    <mergeCell ref="G4:G5"/>
    <mergeCell ref="A1:U1"/>
    <mergeCell ref="B2:B3"/>
    <mergeCell ref="C2:C3"/>
    <mergeCell ref="D2:D3"/>
    <mergeCell ref="E2:G2"/>
    <mergeCell ref="H2:H3"/>
    <mergeCell ref="I2:M2"/>
    <mergeCell ref="N2:U2"/>
    <mergeCell ref="Q4:Q5"/>
    <mergeCell ref="R4:R5"/>
    <mergeCell ref="S4:S5"/>
    <mergeCell ref="T4:T5"/>
    <mergeCell ref="J4:J5"/>
    <mergeCell ref="K4:K5"/>
    <mergeCell ref="L4:L5"/>
    <mergeCell ref="A4:A12"/>
    <mergeCell ref="B10:B11"/>
    <mergeCell ref="C10:C11"/>
    <mergeCell ref="D10:D11"/>
    <mergeCell ref="S46:S48"/>
    <mergeCell ref="Q49:Q51"/>
    <mergeCell ref="R49:R51"/>
    <mergeCell ref="D38:D45"/>
    <mergeCell ref="E38:E45"/>
    <mergeCell ref="F38:F45"/>
    <mergeCell ref="G38:G45"/>
    <mergeCell ref="H38:H45"/>
    <mergeCell ref="I38:I45"/>
    <mergeCell ref="M38:M45"/>
    <mergeCell ref="N38:N45"/>
    <mergeCell ref="J38:J45"/>
  </mergeCells>
  <pageMargins left="0.7" right="0.7" top="0.75" bottom="0.75" header="0.3" footer="0.3"/>
  <pageSetup paperSize="9" scale="7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19" zoomScale="80" zoomScaleNormal="80" workbookViewId="0">
      <selection activeCell="Q37" sqref="Q37"/>
    </sheetView>
  </sheetViews>
  <sheetFormatPr defaultColWidth="17.42578125" defaultRowHeight="15" x14ac:dyDescent="0.25"/>
  <cols>
    <col min="1" max="1" width="6" style="144" customWidth="1"/>
    <col min="2" max="2" width="15" style="145" customWidth="1"/>
    <col min="3" max="16" width="10.7109375" style="144" customWidth="1"/>
    <col min="17" max="17" width="10.7109375" style="142" customWidth="1"/>
    <col min="18" max="18" width="10.7109375" style="140" customWidth="1"/>
    <col min="19" max="16384" width="17.42578125" style="144"/>
  </cols>
  <sheetData>
    <row r="1" spans="1:19" ht="16.5" customHeight="1" x14ac:dyDescent="0.25">
      <c r="A1" s="343" t="s">
        <v>304</v>
      </c>
      <c r="B1" s="343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133"/>
    </row>
    <row r="2" spans="1:19" ht="15.75" customHeight="1" x14ac:dyDescent="0.25">
      <c r="A2" s="343" t="s">
        <v>255</v>
      </c>
      <c r="B2" s="343" t="s">
        <v>256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133"/>
    </row>
    <row r="3" spans="1:19" ht="15.75" customHeight="1" x14ac:dyDescent="0.25">
      <c r="A3" s="343"/>
      <c r="B3" s="343"/>
      <c r="C3" s="343" t="s">
        <v>257</v>
      </c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2"/>
    </row>
    <row r="4" spans="1:19" ht="3" customHeight="1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141"/>
      <c r="R4" s="138"/>
      <c r="S4" s="342"/>
    </row>
    <row r="5" spans="1:19" ht="28.5" customHeight="1" x14ac:dyDescent="0.25">
      <c r="A5" s="343"/>
      <c r="B5" s="343"/>
      <c r="C5" s="130" t="s">
        <v>259</v>
      </c>
      <c r="D5" s="130" t="s">
        <v>260</v>
      </c>
      <c r="E5" s="130" t="s">
        <v>261</v>
      </c>
      <c r="F5" s="130" t="s">
        <v>262</v>
      </c>
      <c r="G5" s="130" t="s">
        <v>263</v>
      </c>
      <c r="H5" s="130" t="s">
        <v>264</v>
      </c>
      <c r="I5" s="130" t="s">
        <v>265</v>
      </c>
      <c r="J5" s="130" t="s">
        <v>266</v>
      </c>
      <c r="K5" s="130" t="s">
        <v>267</v>
      </c>
      <c r="L5" s="130" t="s">
        <v>268</v>
      </c>
      <c r="M5" s="130" t="s">
        <v>269</v>
      </c>
      <c r="N5" s="130" t="s">
        <v>270</v>
      </c>
      <c r="O5" s="130" t="s">
        <v>271</v>
      </c>
      <c r="P5" s="130" t="s">
        <v>272</v>
      </c>
      <c r="Q5" s="135" t="s">
        <v>299</v>
      </c>
      <c r="R5" s="139" t="s">
        <v>258</v>
      </c>
      <c r="S5" s="133"/>
    </row>
    <row r="6" spans="1:19" ht="16.5" thickBot="1" x14ac:dyDescent="0.3">
      <c r="A6" s="343"/>
      <c r="B6" s="343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5"/>
      <c r="R6" s="138"/>
      <c r="S6" s="133"/>
    </row>
    <row r="7" spans="1:19" ht="16.5" thickBot="1" x14ac:dyDescent="0.3">
      <c r="A7" s="130">
        <v>1</v>
      </c>
      <c r="B7" s="130" t="s">
        <v>273</v>
      </c>
      <c r="C7" s="143">
        <v>120</v>
      </c>
      <c r="D7" s="131">
        <v>120</v>
      </c>
      <c r="E7" s="131">
        <v>120</v>
      </c>
      <c r="F7" s="131">
        <v>120</v>
      </c>
      <c r="G7" s="131">
        <v>120</v>
      </c>
      <c r="H7" s="131">
        <v>120</v>
      </c>
      <c r="I7" s="131">
        <v>120</v>
      </c>
      <c r="J7" s="131">
        <v>120</v>
      </c>
      <c r="K7" s="131">
        <v>120</v>
      </c>
      <c r="L7" s="131">
        <v>120</v>
      </c>
      <c r="M7" s="131">
        <v>120</v>
      </c>
      <c r="N7" s="131">
        <v>120</v>
      </c>
      <c r="O7" s="131">
        <v>120</v>
      </c>
      <c r="P7" s="131">
        <v>120</v>
      </c>
      <c r="Q7" s="136">
        <f>SUM(C7:P7)</f>
        <v>1680</v>
      </c>
      <c r="R7" s="138">
        <f>AVERAGE(C7:P7)</f>
        <v>120</v>
      </c>
      <c r="S7" s="133"/>
    </row>
    <row r="8" spans="1:19" ht="32.25" thickBot="1" x14ac:dyDescent="0.3">
      <c r="A8" s="130">
        <v>2</v>
      </c>
      <c r="B8" s="130" t="s">
        <v>29</v>
      </c>
      <c r="C8" s="134">
        <v>200</v>
      </c>
      <c r="D8" s="132">
        <v>200</v>
      </c>
      <c r="E8" s="132">
        <v>200</v>
      </c>
      <c r="F8" s="132">
        <v>200</v>
      </c>
      <c r="G8" s="132">
        <v>200</v>
      </c>
      <c r="H8" s="132">
        <v>200</v>
      </c>
      <c r="I8" s="132">
        <v>200</v>
      </c>
      <c r="J8" s="132">
        <v>200</v>
      </c>
      <c r="K8" s="132">
        <v>200</v>
      </c>
      <c r="L8" s="132">
        <v>200</v>
      </c>
      <c r="M8" s="132">
        <v>200</v>
      </c>
      <c r="N8" s="132">
        <v>200</v>
      </c>
      <c r="O8" s="132">
        <v>200</v>
      </c>
      <c r="P8" s="132">
        <v>200</v>
      </c>
      <c r="Q8" s="136">
        <f t="shared" ref="Q8:Q37" si="0">SUM(C8:P8)</f>
        <v>2800</v>
      </c>
      <c r="R8" s="138">
        <f t="shared" ref="R8:R37" si="1">AVERAGE(C8:P8)</f>
        <v>200</v>
      </c>
      <c r="S8" s="133"/>
    </row>
    <row r="9" spans="1:19" ht="32.25" thickBot="1" x14ac:dyDescent="0.3">
      <c r="A9" s="130">
        <v>3</v>
      </c>
      <c r="B9" s="130" t="s">
        <v>274</v>
      </c>
      <c r="C9" s="134">
        <v>90.3</v>
      </c>
      <c r="D9" s="132">
        <v>121</v>
      </c>
      <c r="E9" s="132">
        <v>117</v>
      </c>
      <c r="F9" s="132">
        <v>84.1</v>
      </c>
      <c r="G9" s="132">
        <v>137</v>
      </c>
      <c r="H9" s="132">
        <v>5.5</v>
      </c>
      <c r="I9" s="132">
        <v>75.2</v>
      </c>
      <c r="J9" s="132">
        <v>6.7</v>
      </c>
      <c r="K9" s="132">
        <v>1.3</v>
      </c>
      <c r="L9" s="132">
        <v>115.5</v>
      </c>
      <c r="M9" s="132">
        <v>85.8</v>
      </c>
      <c r="N9" s="132">
        <v>2.1</v>
      </c>
      <c r="O9" s="132">
        <v>114</v>
      </c>
      <c r="P9" s="132">
        <v>71</v>
      </c>
      <c r="Q9" s="136">
        <f t="shared" si="0"/>
        <v>1026.5</v>
      </c>
      <c r="R9" s="138">
        <f t="shared" si="1"/>
        <v>73.321428571428569</v>
      </c>
      <c r="S9" s="133"/>
    </row>
    <row r="10" spans="1:19" ht="32.25" thickBot="1" x14ac:dyDescent="0.3">
      <c r="A10" s="130">
        <v>4</v>
      </c>
      <c r="B10" s="130" t="s">
        <v>275</v>
      </c>
      <c r="C10" s="134">
        <v>94.8</v>
      </c>
      <c r="D10" s="132">
        <v>0</v>
      </c>
      <c r="E10" s="132">
        <v>41.9</v>
      </c>
      <c r="F10" s="132">
        <v>63.4</v>
      </c>
      <c r="G10" s="132">
        <v>39.6</v>
      </c>
      <c r="H10" s="132">
        <v>226.2</v>
      </c>
      <c r="I10" s="132">
        <v>37</v>
      </c>
      <c r="J10" s="132">
        <v>64.5</v>
      </c>
      <c r="K10" s="132">
        <v>132.69999999999999</v>
      </c>
      <c r="L10" s="132">
        <v>225.76</v>
      </c>
      <c r="M10" s="132">
        <v>70.2</v>
      </c>
      <c r="N10" s="132">
        <v>92</v>
      </c>
      <c r="O10" s="132">
        <v>16</v>
      </c>
      <c r="P10" s="132">
        <v>83</v>
      </c>
      <c r="Q10" s="136">
        <f t="shared" si="0"/>
        <v>1187.06</v>
      </c>
      <c r="R10" s="138">
        <f t="shared" si="1"/>
        <v>84.789999999999992</v>
      </c>
      <c r="S10" s="133"/>
    </row>
    <row r="11" spans="1:19" ht="32.25" thickBot="1" x14ac:dyDescent="0.3">
      <c r="A11" s="130">
        <v>5</v>
      </c>
      <c r="B11" s="130" t="s">
        <v>276</v>
      </c>
      <c r="C11" s="134">
        <v>0</v>
      </c>
      <c r="D11" s="132">
        <v>61.2</v>
      </c>
      <c r="E11" s="132">
        <v>61.2</v>
      </c>
      <c r="F11" s="132">
        <v>51</v>
      </c>
      <c r="G11" s="132">
        <v>8</v>
      </c>
      <c r="H11" s="132">
        <v>0</v>
      </c>
      <c r="I11" s="132">
        <v>0</v>
      </c>
      <c r="J11" s="132">
        <v>0</v>
      </c>
      <c r="K11" s="132">
        <v>0</v>
      </c>
      <c r="L11" s="132">
        <v>61.2</v>
      </c>
      <c r="M11" s="132">
        <v>0</v>
      </c>
      <c r="N11" s="132">
        <v>8</v>
      </c>
      <c r="O11" s="132">
        <v>0</v>
      </c>
      <c r="P11" s="132">
        <v>61.2</v>
      </c>
      <c r="Q11" s="136">
        <f t="shared" si="0"/>
        <v>311.8</v>
      </c>
      <c r="R11" s="138">
        <f t="shared" si="1"/>
        <v>22.271428571428572</v>
      </c>
      <c r="S11" s="133"/>
    </row>
    <row r="12" spans="1:19" ht="16.5" thickBot="1" x14ac:dyDescent="0.3">
      <c r="A12" s="130">
        <v>6</v>
      </c>
      <c r="B12" s="130" t="s">
        <v>277</v>
      </c>
      <c r="C12" s="134">
        <v>260.10000000000002</v>
      </c>
      <c r="D12" s="132">
        <v>53.08</v>
      </c>
      <c r="E12" s="132">
        <v>370</v>
      </c>
      <c r="F12" s="132">
        <v>259.39999999999998</v>
      </c>
      <c r="G12" s="132">
        <v>336.9</v>
      </c>
      <c r="H12" s="132">
        <v>132.80000000000001</v>
      </c>
      <c r="I12" s="132">
        <v>187.2</v>
      </c>
      <c r="J12" s="132">
        <v>457.4</v>
      </c>
      <c r="K12" s="132">
        <v>21.8</v>
      </c>
      <c r="L12" s="132">
        <v>81.599999999999994</v>
      </c>
      <c r="M12" s="132">
        <v>267.8</v>
      </c>
      <c r="N12" s="132">
        <v>425</v>
      </c>
      <c r="O12" s="132">
        <v>338.5</v>
      </c>
      <c r="P12" s="132">
        <v>108.8</v>
      </c>
      <c r="Q12" s="136">
        <f t="shared" si="0"/>
        <v>3300.3800000000006</v>
      </c>
      <c r="R12" s="138">
        <f t="shared" si="1"/>
        <v>235.7414285714286</v>
      </c>
      <c r="S12" s="133"/>
    </row>
    <row r="13" spans="1:19" ht="32.25" thickBot="1" x14ac:dyDescent="0.3">
      <c r="A13" s="130">
        <v>7</v>
      </c>
      <c r="B13" s="130" t="s">
        <v>278</v>
      </c>
      <c r="C13" s="134">
        <v>518.35</v>
      </c>
      <c r="D13" s="132">
        <v>423.72</v>
      </c>
      <c r="E13" s="132">
        <v>272.5</v>
      </c>
      <c r="F13" s="132">
        <v>216.84</v>
      </c>
      <c r="G13" s="132">
        <v>447.9</v>
      </c>
      <c r="H13" s="132">
        <v>290.8</v>
      </c>
      <c r="I13" s="132">
        <v>544.4</v>
      </c>
      <c r="J13" s="132">
        <v>199</v>
      </c>
      <c r="K13" s="132">
        <v>219.8</v>
      </c>
      <c r="L13" s="132">
        <v>184</v>
      </c>
      <c r="M13" s="132">
        <v>494.9</v>
      </c>
      <c r="N13" s="132">
        <v>354</v>
      </c>
      <c r="O13" s="132">
        <v>175.3</v>
      </c>
      <c r="P13" s="132">
        <v>433.3</v>
      </c>
      <c r="Q13" s="136">
        <f t="shared" si="0"/>
        <v>4774.8100000000013</v>
      </c>
      <c r="R13" s="138">
        <f t="shared" si="1"/>
        <v>341.05785714285724</v>
      </c>
      <c r="S13" s="133"/>
    </row>
    <row r="14" spans="1:19" ht="32.25" thickBot="1" x14ac:dyDescent="0.3">
      <c r="A14" s="130">
        <v>8</v>
      </c>
      <c r="B14" s="130" t="s">
        <v>59</v>
      </c>
      <c r="C14" s="134">
        <v>185</v>
      </c>
      <c r="D14" s="132">
        <v>192.5</v>
      </c>
      <c r="E14" s="132">
        <v>192.5</v>
      </c>
      <c r="F14" s="132">
        <v>227.5</v>
      </c>
      <c r="G14" s="132">
        <v>192.5</v>
      </c>
      <c r="H14" s="132">
        <v>185</v>
      </c>
      <c r="I14" s="132">
        <v>192.5</v>
      </c>
      <c r="J14" s="132">
        <v>235</v>
      </c>
      <c r="K14" s="132">
        <v>249</v>
      </c>
      <c r="L14" s="132">
        <v>185</v>
      </c>
      <c r="M14" s="132">
        <v>192.5</v>
      </c>
      <c r="N14" s="132">
        <v>185</v>
      </c>
      <c r="O14" s="132">
        <v>185</v>
      </c>
      <c r="P14" s="132">
        <v>237.7</v>
      </c>
      <c r="Q14" s="136">
        <f t="shared" si="0"/>
        <v>2836.7</v>
      </c>
      <c r="R14" s="138">
        <f t="shared" si="1"/>
        <v>202.62142857142857</v>
      </c>
      <c r="S14" s="133"/>
    </row>
    <row r="15" spans="1:19" ht="16.5" thickBot="1" x14ac:dyDescent="0.3">
      <c r="A15" s="130">
        <v>9</v>
      </c>
      <c r="B15" s="130" t="s">
        <v>279</v>
      </c>
      <c r="C15" s="134">
        <v>21.4</v>
      </c>
      <c r="D15" s="132">
        <v>26.8</v>
      </c>
      <c r="E15" s="132">
        <v>21.4</v>
      </c>
      <c r="F15" s="132">
        <v>0</v>
      </c>
      <c r="G15" s="132">
        <v>26.8</v>
      </c>
      <c r="H15" s="132">
        <v>20.399999999999999</v>
      </c>
      <c r="I15" s="132">
        <v>26.8</v>
      </c>
      <c r="J15" s="132">
        <v>0</v>
      </c>
      <c r="K15" s="132">
        <v>0</v>
      </c>
      <c r="L15" s="132">
        <v>21.4</v>
      </c>
      <c r="M15" s="132">
        <v>20.399999999999999</v>
      </c>
      <c r="N15" s="132">
        <v>21.4</v>
      </c>
      <c r="O15" s="132">
        <v>0</v>
      </c>
      <c r="P15" s="132">
        <v>0</v>
      </c>
      <c r="Q15" s="136">
        <f t="shared" si="0"/>
        <v>206.8</v>
      </c>
      <c r="R15" s="138">
        <f t="shared" si="1"/>
        <v>14.771428571428572</v>
      </c>
      <c r="S15" s="133"/>
    </row>
    <row r="16" spans="1:19" ht="16.5" thickBot="1" x14ac:dyDescent="0.3">
      <c r="A16" s="130">
        <v>10</v>
      </c>
      <c r="B16" s="130" t="s">
        <v>280</v>
      </c>
      <c r="C16" s="134">
        <v>200</v>
      </c>
      <c r="D16" s="132">
        <v>200</v>
      </c>
      <c r="E16" s="132">
        <v>200</v>
      </c>
      <c r="F16" s="132">
        <v>200</v>
      </c>
      <c r="G16" s="132">
        <v>200</v>
      </c>
      <c r="H16" s="132">
        <v>200</v>
      </c>
      <c r="I16" s="132">
        <v>200</v>
      </c>
      <c r="J16" s="132">
        <v>200</v>
      </c>
      <c r="K16" s="132">
        <v>200</v>
      </c>
      <c r="L16" s="132">
        <v>200</v>
      </c>
      <c r="M16" s="132">
        <v>200</v>
      </c>
      <c r="N16" s="132">
        <v>200</v>
      </c>
      <c r="O16" s="132">
        <v>200</v>
      </c>
      <c r="P16" s="132">
        <v>200</v>
      </c>
      <c r="Q16" s="136">
        <f t="shared" si="0"/>
        <v>2800</v>
      </c>
      <c r="R16" s="138">
        <f t="shared" si="1"/>
        <v>200</v>
      </c>
      <c r="S16" s="133"/>
    </row>
    <row r="17" spans="1:19" ht="16.5" thickBot="1" x14ac:dyDescent="0.3">
      <c r="A17" s="130">
        <v>11</v>
      </c>
      <c r="B17" s="130" t="s">
        <v>281</v>
      </c>
      <c r="C17" s="134">
        <v>0</v>
      </c>
      <c r="D17" s="132">
        <v>86</v>
      </c>
      <c r="E17" s="132">
        <v>91.2</v>
      </c>
      <c r="F17" s="132">
        <v>86</v>
      </c>
      <c r="G17" s="132">
        <v>0</v>
      </c>
      <c r="H17" s="132">
        <v>74</v>
      </c>
      <c r="I17" s="132">
        <v>116.96</v>
      </c>
      <c r="J17" s="132">
        <v>144</v>
      </c>
      <c r="K17" s="132">
        <v>0</v>
      </c>
      <c r="L17" s="132">
        <v>90.7</v>
      </c>
      <c r="M17" s="132">
        <v>192.7</v>
      </c>
      <c r="N17" s="132">
        <v>146</v>
      </c>
      <c r="O17" s="132">
        <v>0</v>
      </c>
      <c r="P17" s="132">
        <v>80</v>
      </c>
      <c r="Q17" s="136">
        <f t="shared" si="0"/>
        <v>1107.56</v>
      </c>
      <c r="R17" s="138">
        <f t="shared" si="1"/>
        <v>79.111428571428561</v>
      </c>
      <c r="S17" s="133"/>
    </row>
    <row r="18" spans="1:19" ht="16.5" thickBot="1" x14ac:dyDescent="0.3">
      <c r="A18" s="130">
        <v>12</v>
      </c>
      <c r="B18" s="130" t="s">
        <v>282</v>
      </c>
      <c r="C18" s="134">
        <v>86</v>
      </c>
      <c r="D18" s="132">
        <v>0</v>
      </c>
      <c r="E18" s="132">
        <v>0</v>
      </c>
      <c r="F18" s="132">
        <v>0</v>
      </c>
      <c r="G18" s="132">
        <v>83.3</v>
      </c>
      <c r="H18" s="132">
        <v>0</v>
      </c>
      <c r="I18" s="132">
        <v>155.80000000000001</v>
      </c>
      <c r="J18" s="132">
        <v>0</v>
      </c>
      <c r="K18" s="132">
        <v>155.80000000000001</v>
      </c>
      <c r="L18" s="132">
        <v>0</v>
      </c>
      <c r="M18" s="132">
        <v>111.76</v>
      </c>
      <c r="N18" s="132">
        <v>0</v>
      </c>
      <c r="O18" s="132">
        <v>0</v>
      </c>
      <c r="P18" s="132">
        <v>0</v>
      </c>
      <c r="Q18" s="136">
        <f t="shared" si="0"/>
        <v>592.66000000000008</v>
      </c>
      <c r="R18" s="138">
        <f t="shared" si="1"/>
        <v>42.332857142857151</v>
      </c>
      <c r="S18" s="133"/>
    </row>
    <row r="19" spans="1:19" ht="16.5" thickBot="1" x14ac:dyDescent="0.3">
      <c r="A19" s="130">
        <v>13</v>
      </c>
      <c r="B19" s="130" t="s">
        <v>283</v>
      </c>
      <c r="C19" s="134">
        <v>0</v>
      </c>
      <c r="D19" s="132">
        <v>0</v>
      </c>
      <c r="E19" s="132">
        <v>0</v>
      </c>
      <c r="F19" s="132">
        <v>168.8</v>
      </c>
      <c r="G19" s="132">
        <v>172.8</v>
      </c>
      <c r="H19" s="132">
        <v>101</v>
      </c>
      <c r="I19" s="132">
        <v>0</v>
      </c>
      <c r="J19" s="132">
        <v>0</v>
      </c>
      <c r="K19" s="132">
        <v>172.8</v>
      </c>
      <c r="L19" s="132">
        <v>0</v>
      </c>
      <c r="M19" s="132">
        <v>0</v>
      </c>
      <c r="N19" s="132">
        <v>0</v>
      </c>
      <c r="O19" s="132">
        <v>84.2</v>
      </c>
      <c r="P19" s="132">
        <v>67.2</v>
      </c>
      <c r="Q19" s="136">
        <f t="shared" si="0"/>
        <v>766.80000000000018</v>
      </c>
      <c r="R19" s="138">
        <f t="shared" si="1"/>
        <v>54.771428571428586</v>
      </c>
      <c r="S19" s="133"/>
    </row>
    <row r="20" spans="1:19" ht="16.5" thickBot="1" x14ac:dyDescent="0.3">
      <c r="A20" s="130">
        <v>14</v>
      </c>
      <c r="B20" s="130" t="s">
        <v>284</v>
      </c>
      <c r="C20" s="134">
        <v>116.9</v>
      </c>
      <c r="D20" s="132">
        <v>117</v>
      </c>
      <c r="E20" s="132">
        <v>124</v>
      </c>
      <c r="F20" s="132">
        <v>0</v>
      </c>
      <c r="G20" s="132">
        <v>90.8</v>
      </c>
      <c r="H20" s="132">
        <v>0</v>
      </c>
      <c r="I20" s="132">
        <v>0</v>
      </c>
      <c r="J20" s="132">
        <v>124</v>
      </c>
      <c r="K20" s="132">
        <v>0</v>
      </c>
      <c r="L20" s="132">
        <v>90.4</v>
      </c>
      <c r="M20" s="132">
        <v>0</v>
      </c>
      <c r="N20" s="132">
        <v>117</v>
      </c>
      <c r="O20" s="132">
        <v>91.6</v>
      </c>
      <c r="P20" s="132">
        <v>234</v>
      </c>
      <c r="Q20" s="136">
        <f t="shared" si="0"/>
        <v>1105.7</v>
      </c>
      <c r="R20" s="138">
        <f t="shared" si="1"/>
        <v>78.978571428571428</v>
      </c>
      <c r="S20" s="133"/>
    </row>
    <row r="21" spans="1:19" ht="16.5" thickBot="1" x14ac:dyDescent="0.3">
      <c r="A21" s="130">
        <v>15</v>
      </c>
      <c r="B21" s="130" t="s">
        <v>285</v>
      </c>
      <c r="C21" s="134">
        <v>265.39999999999998</v>
      </c>
      <c r="D21" s="132">
        <v>231.8</v>
      </c>
      <c r="E21" s="132">
        <v>50</v>
      </c>
      <c r="F21" s="132">
        <v>333</v>
      </c>
      <c r="G21" s="132">
        <v>234</v>
      </c>
      <c r="H21" s="132">
        <v>270.39999999999998</v>
      </c>
      <c r="I21" s="132">
        <v>236</v>
      </c>
      <c r="J21" s="132">
        <v>306.7</v>
      </c>
      <c r="K21" s="132">
        <v>428.6</v>
      </c>
      <c r="L21" s="132">
        <v>290</v>
      </c>
      <c r="M21" s="132">
        <v>123</v>
      </c>
      <c r="N21" s="132">
        <v>328</v>
      </c>
      <c r="O21" s="132">
        <v>292</v>
      </c>
      <c r="P21" s="132">
        <v>200</v>
      </c>
      <c r="Q21" s="136">
        <f t="shared" si="0"/>
        <v>3588.9</v>
      </c>
      <c r="R21" s="138">
        <f t="shared" si="1"/>
        <v>256.35000000000002</v>
      </c>
      <c r="S21" s="133"/>
    </row>
    <row r="22" spans="1:19" ht="32.25" thickBot="1" x14ac:dyDescent="0.3">
      <c r="A22" s="130">
        <v>16</v>
      </c>
      <c r="B22" s="130" t="s">
        <v>286</v>
      </c>
      <c r="C22" s="134">
        <v>200</v>
      </c>
      <c r="D22" s="134">
        <v>200</v>
      </c>
      <c r="E22" s="134">
        <v>200</v>
      </c>
      <c r="F22" s="134">
        <v>200</v>
      </c>
      <c r="G22" s="134">
        <v>200</v>
      </c>
      <c r="H22" s="134">
        <v>200</v>
      </c>
      <c r="I22" s="134">
        <v>200</v>
      </c>
      <c r="J22" s="134">
        <v>200</v>
      </c>
      <c r="K22" s="134">
        <v>200</v>
      </c>
      <c r="L22" s="134">
        <v>200</v>
      </c>
      <c r="M22" s="134">
        <v>200</v>
      </c>
      <c r="N22" s="134">
        <v>200</v>
      </c>
      <c r="O22" s="134">
        <v>200</v>
      </c>
      <c r="P22" s="134">
        <v>200</v>
      </c>
      <c r="Q22" s="136">
        <f t="shared" si="0"/>
        <v>2800</v>
      </c>
      <c r="R22" s="138">
        <f t="shared" si="1"/>
        <v>200</v>
      </c>
      <c r="S22" s="133"/>
    </row>
    <row r="23" spans="1:19" ht="32.25" thickBot="1" x14ac:dyDescent="0.3">
      <c r="A23" s="130">
        <v>17</v>
      </c>
      <c r="B23" s="130" t="s">
        <v>287</v>
      </c>
      <c r="C23" s="134">
        <v>68.45</v>
      </c>
      <c r="D23" s="132">
        <v>50</v>
      </c>
      <c r="E23" s="132">
        <v>180.5</v>
      </c>
      <c r="F23" s="132">
        <v>180</v>
      </c>
      <c r="G23" s="132">
        <v>0</v>
      </c>
      <c r="H23" s="132">
        <v>50</v>
      </c>
      <c r="I23" s="132">
        <v>0</v>
      </c>
      <c r="J23" s="132">
        <v>0</v>
      </c>
      <c r="K23" s="132">
        <v>50</v>
      </c>
      <c r="L23" s="132">
        <v>180.5</v>
      </c>
      <c r="M23" s="132">
        <v>68.45</v>
      </c>
      <c r="N23" s="132">
        <v>0</v>
      </c>
      <c r="O23" s="132">
        <v>50</v>
      </c>
      <c r="P23" s="132">
        <v>0</v>
      </c>
      <c r="Q23" s="136">
        <f t="shared" si="0"/>
        <v>877.90000000000009</v>
      </c>
      <c r="R23" s="138">
        <f t="shared" si="1"/>
        <v>62.707142857142863</v>
      </c>
      <c r="S23" s="133"/>
    </row>
    <row r="24" spans="1:19" ht="16.5" thickBot="1" x14ac:dyDescent="0.3">
      <c r="A24" s="130">
        <v>18</v>
      </c>
      <c r="B24" s="130" t="s">
        <v>288</v>
      </c>
      <c r="C24" s="134">
        <v>40</v>
      </c>
      <c r="D24" s="132">
        <v>66.02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15</v>
      </c>
      <c r="K24" s="132">
        <v>49.6</v>
      </c>
      <c r="L24" s="132">
        <v>0</v>
      </c>
      <c r="M24" s="132">
        <v>0</v>
      </c>
      <c r="N24" s="132">
        <v>15</v>
      </c>
      <c r="O24" s="132">
        <v>0</v>
      </c>
      <c r="P24" s="132">
        <v>42</v>
      </c>
      <c r="Q24" s="136">
        <f t="shared" si="0"/>
        <v>227.62</v>
      </c>
      <c r="R24" s="138">
        <f t="shared" si="1"/>
        <v>16.258571428571429</v>
      </c>
      <c r="S24" s="133"/>
    </row>
    <row r="25" spans="1:19" ht="16.5" thickBot="1" x14ac:dyDescent="0.3">
      <c r="A25" s="130">
        <v>19</v>
      </c>
      <c r="B25" s="130" t="s">
        <v>289</v>
      </c>
      <c r="C25" s="134">
        <v>0</v>
      </c>
      <c r="D25" s="132">
        <v>63.63</v>
      </c>
      <c r="E25" s="132">
        <v>33.9</v>
      </c>
      <c r="F25" s="132">
        <v>16.7</v>
      </c>
      <c r="G25" s="132">
        <v>0</v>
      </c>
      <c r="H25" s="132">
        <v>27</v>
      </c>
      <c r="I25" s="132">
        <v>53.7</v>
      </c>
      <c r="J25" s="132">
        <v>0</v>
      </c>
      <c r="K25" s="132">
        <v>36.700000000000003</v>
      </c>
      <c r="L25" s="132">
        <v>16.899999999999999</v>
      </c>
      <c r="M25" s="132">
        <v>0</v>
      </c>
      <c r="N25" s="132">
        <v>47</v>
      </c>
      <c r="O25" s="132">
        <v>27</v>
      </c>
      <c r="P25" s="132">
        <v>103.1</v>
      </c>
      <c r="Q25" s="136">
        <f t="shared" si="0"/>
        <v>425.63</v>
      </c>
      <c r="R25" s="138">
        <f t="shared" si="1"/>
        <v>30.402142857142856</v>
      </c>
      <c r="S25" s="133"/>
    </row>
    <row r="26" spans="1:19" ht="32.25" thickBot="1" x14ac:dyDescent="0.3">
      <c r="A26" s="130">
        <v>20</v>
      </c>
      <c r="B26" s="130" t="s">
        <v>51</v>
      </c>
      <c r="C26" s="134">
        <v>32.1</v>
      </c>
      <c r="D26" s="132">
        <v>43.54</v>
      </c>
      <c r="E26" s="132">
        <v>18.2</v>
      </c>
      <c r="F26" s="132">
        <v>51.4</v>
      </c>
      <c r="G26" s="132">
        <v>50.65</v>
      </c>
      <c r="H26" s="132">
        <v>32.799999999999997</v>
      </c>
      <c r="I26" s="132">
        <v>31.96</v>
      </c>
      <c r="J26" s="132">
        <v>38.200000000000003</v>
      </c>
      <c r="K26" s="132">
        <v>40.5</v>
      </c>
      <c r="L26" s="132">
        <v>46.45</v>
      </c>
      <c r="M26" s="132">
        <v>36.450000000000003</v>
      </c>
      <c r="N26" s="132">
        <v>23.3</v>
      </c>
      <c r="O26" s="132">
        <v>25.7</v>
      </c>
      <c r="P26" s="132">
        <v>30.5</v>
      </c>
      <c r="Q26" s="136">
        <f t="shared" si="0"/>
        <v>501.74999999999994</v>
      </c>
      <c r="R26" s="138">
        <f t="shared" si="1"/>
        <v>35.839285714285708</v>
      </c>
      <c r="S26" s="133"/>
    </row>
    <row r="27" spans="1:19" ht="32.25" thickBot="1" x14ac:dyDescent="0.3">
      <c r="A27" s="130">
        <v>21</v>
      </c>
      <c r="B27" s="130" t="s">
        <v>290</v>
      </c>
      <c r="C27" s="134">
        <v>11.51</v>
      </c>
      <c r="D27" s="132">
        <v>16.7</v>
      </c>
      <c r="E27" s="132">
        <v>22.3</v>
      </c>
      <c r="F27" s="132">
        <v>15.63</v>
      </c>
      <c r="G27" s="132">
        <v>20.6</v>
      </c>
      <c r="H27" s="132">
        <v>12.2</v>
      </c>
      <c r="I27" s="132">
        <v>10.8</v>
      </c>
      <c r="J27" s="132">
        <v>14.7</v>
      </c>
      <c r="K27" s="132">
        <v>14.8</v>
      </c>
      <c r="L27" s="132">
        <v>17.899999999999999</v>
      </c>
      <c r="M27" s="132">
        <v>13.37</v>
      </c>
      <c r="N27" s="132">
        <v>15.8</v>
      </c>
      <c r="O27" s="132">
        <v>17.600000000000001</v>
      </c>
      <c r="P27" s="132">
        <v>21.2</v>
      </c>
      <c r="Q27" s="136">
        <f t="shared" si="0"/>
        <v>225.11</v>
      </c>
      <c r="R27" s="138">
        <f t="shared" si="1"/>
        <v>16.079285714285714</v>
      </c>
      <c r="S27" s="133"/>
    </row>
    <row r="28" spans="1:19" ht="16.5" thickBot="1" x14ac:dyDescent="0.3">
      <c r="A28" s="130">
        <v>22</v>
      </c>
      <c r="B28" s="130" t="s">
        <v>305</v>
      </c>
      <c r="C28" s="134">
        <v>5.69</v>
      </c>
      <c r="D28" s="132">
        <v>119.67</v>
      </c>
      <c r="E28" s="132">
        <v>8.15</v>
      </c>
      <c r="F28" s="132">
        <v>26.2</v>
      </c>
      <c r="G28" s="132">
        <v>18.8</v>
      </c>
      <c r="H28" s="132">
        <v>0</v>
      </c>
      <c r="I28" s="132">
        <v>50.75</v>
      </c>
      <c r="J28" s="132">
        <v>101.6</v>
      </c>
      <c r="K28" s="132">
        <v>94.3</v>
      </c>
      <c r="L28" s="132">
        <v>5.3</v>
      </c>
      <c r="M28" s="132">
        <v>12.87</v>
      </c>
      <c r="N28" s="132">
        <v>0</v>
      </c>
      <c r="O28" s="132">
        <v>117.32</v>
      </c>
      <c r="P28" s="132">
        <v>12.51</v>
      </c>
      <c r="Q28" s="136">
        <f t="shared" si="0"/>
        <v>573.16000000000008</v>
      </c>
      <c r="R28" s="138">
        <v>1.02</v>
      </c>
      <c r="S28" s="133"/>
    </row>
    <row r="29" spans="1:19" ht="16.5" thickBot="1" x14ac:dyDescent="0.3">
      <c r="A29" s="130">
        <v>23</v>
      </c>
      <c r="B29" s="130" t="s">
        <v>291</v>
      </c>
      <c r="C29" s="134">
        <v>55</v>
      </c>
      <c r="D29" s="132">
        <v>37</v>
      </c>
      <c r="E29" s="132">
        <v>33</v>
      </c>
      <c r="F29" s="132">
        <v>41</v>
      </c>
      <c r="G29" s="132">
        <v>43.5</v>
      </c>
      <c r="H29" s="132">
        <v>32</v>
      </c>
      <c r="I29" s="132">
        <v>54</v>
      </c>
      <c r="J29" s="132">
        <v>33.950000000000003</v>
      </c>
      <c r="K29" s="132">
        <v>19.75</v>
      </c>
      <c r="L29" s="132">
        <v>33.5</v>
      </c>
      <c r="M29" s="132">
        <v>42</v>
      </c>
      <c r="N29" s="132">
        <v>20.81</v>
      </c>
      <c r="O29" s="132">
        <v>32</v>
      </c>
      <c r="P29" s="132">
        <v>19</v>
      </c>
      <c r="Q29" s="136">
        <f t="shared" si="0"/>
        <v>496.51</v>
      </c>
      <c r="R29" s="138">
        <f t="shared" si="1"/>
        <v>35.464999999999996</v>
      </c>
      <c r="S29" s="133"/>
    </row>
    <row r="30" spans="1:19" ht="32.25" thickBot="1" x14ac:dyDescent="0.3">
      <c r="A30" s="130">
        <v>24</v>
      </c>
      <c r="B30" s="130" t="s">
        <v>292</v>
      </c>
      <c r="C30" s="134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6">
        <f t="shared" si="0"/>
        <v>0</v>
      </c>
      <c r="R30" s="138">
        <f t="shared" si="1"/>
        <v>0</v>
      </c>
      <c r="S30" s="133"/>
    </row>
    <row r="31" spans="1:19" ht="16.5" thickBot="1" x14ac:dyDescent="0.3">
      <c r="A31" s="130">
        <v>25</v>
      </c>
      <c r="B31" s="130" t="s">
        <v>293</v>
      </c>
      <c r="C31" s="134">
        <v>1</v>
      </c>
      <c r="D31" s="132">
        <v>1</v>
      </c>
      <c r="E31" s="132">
        <v>2</v>
      </c>
      <c r="F31" s="132">
        <v>1</v>
      </c>
      <c r="G31" s="132">
        <v>1</v>
      </c>
      <c r="H31" s="132">
        <v>1</v>
      </c>
      <c r="I31" s="132">
        <v>1</v>
      </c>
      <c r="J31" s="132">
        <v>1</v>
      </c>
      <c r="K31" s="132">
        <v>1</v>
      </c>
      <c r="L31" s="132">
        <v>1</v>
      </c>
      <c r="M31" s="132">
        <v>1</v>
      </c>
      <c r="N31" s="132">
        <v>1</v>
      </c>
      <c r="O31" s="132">
        <v>1</v>
      </c>
      <c r="P31" s="132">
        <v>1</v>
      </c>
      <c r="Q31" s="136">
        <f t="shared" si="0"/>
        <v>15</v>
      </c>
      <c r="R31" s="138">
        <f t="shared" si="1"/>
        <v>1.0714285714285714</v>
      </c>
      <c r="S31" s="133"/>
    </row>
    <row r="32" spans="1:19" ht="32.25" thickBot="1" x14ac:dyDescent="0.3">
      <c r="A32" s="130">
        <v>26</v>
      </c>
      <c r="B32" s="130" t="s">
        <v>294</v>
      </c>
      <c r="C32" s="134">
        <v>5</v>
      </c>
      <c r="D32" s="132">
        <v>0</v>
      </c>
      <c r="E32" s="132">
        <v>0</v>
      </c>
      <c r="F32" s="132">
        <v>0</v>
      </c>
      <c r="G32" s="132">
        <v>5</v>
      </c>
      <c r="H32" s="132">
        <v>0</v>
      </c>
      <c r="I32" s="132">
        <v>5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5</v>
      </c>
      <c r="P32" s="132">
        <v>0</v>
      </c>
      <c r="Q32" s="136">
        <f t="shared" si="0"/>
        <v>20</v>
      </c>
      <c r="R32" s="138">
        <f t="shared" si="1"/>
        <v>1.4285714285714286</v>
      </c>
      <c r="S32" s="133"/>
    </row>
    <row r="33" spans="1:19" ht="32.25" thickBot="1" x14ac:dyDescent="0.3">
      <c r="A33" s="130">
        <v>27</v>
      </c>
      <c r="B33" s="130" t="s">
        <v>36</v>
      </c>
      <c r="C33" s="134">
        <v>0</v>
      </c>
      <c r="D33" s="132">
        <v>2</v>
      </c>
      <c r="E33" s="132">
        <v>0</v>
      </c>
      <c r="F33" s="132">
        <v>0</v>
      </c>
      <c r="G33" s="132">
        <v>0</v>
      </c>
      <c r="H33" s="132">
        <v>2</v>
      </c>
      <c r="I33" s="132">
        <v>0</v>
      </c>
      <c r="J33" s="132">
        <v>2</v>
      </c>
      <c r="K33" s="132">
        <v>0</v>
      </c>
      <c r="L33" s="132">
        <v>2</v>
      </c>
      <c r="M33" s="132">
        <v>2</v>
      </c>
      <c r="N33" s="132">
        <v>0</v>
      </c>
      <c r="O33" s="132">
        <v>0</v>
      </c>
      <c r="P33" s="132">
        <v>0</v>
      </c>
      <c r="Q33" s="136">
        <f t="shared" si="0"/>
        <v>10</v>
      </c>
      <c r="R33" s="138">
        <f t="shared" si="1"/>
        <v>0.7142857142857143</v>
      </c>
      <c r="S33" s="133"/>
    </row>
    <row r="34" spans="1:19" ht="16.5" thickBot="1" x14ac:dyDescent="0.3">
      <c r="A34" s="130">
        <v>28</v>
      </c>
      <c r="B34" s="130" t="s">
        <v>295</v>
      </c>
      <c r="C34" s="134">
        <v>2.25</v>
      </c>
      <c r="D34" s="132">
        <v>1.44</v>
      </c>
      <c r="E34" s="132">
        <v>2.85</v>
      </c>
      <c r="F34" s="132">
        <v>2.5</v>
      </c>
      <c r="G34" s="132">
        <v>1.44</v>
      </c>
      <c r="H34" s="132">
        <v>0</v>
      </c>
      <c r="I34" s="132">
        <v>2.5</v>
      </c>
      <c r="J34" s="132">
        <v>0</v>
      </c>
      <c r="K34" s="132">
        <v>1.44</v>
      </c>
      <c r="L34" s="132">
        <v>0</v>
      </c>
      <c r="M34" s="132">
        <v>2.25</v>
      </c>
      <c r="N34" s="132">
        <v>0</v>
      </c>
      <c r="O34" s="132">
        <v>2.85</v>
      </c>
      <c r="P34" s="132">
        <v>2.56</v>
      </c>
      <c r="Q34" s="136">
        <f t="shared" si="0"/>
        <v>22.08</v>
      </c>
      <c r="R34" s="138">
        <f t="shared" si="1"/>
        <v>1.577142857142857</v>
      </c>
      <c r="S34" s="133"/>
    </row>
    <row r="35" spans="1:19" ht="16.5" thickBot="1" x14ac:dyDescent="0.3">
      <c r="A35" s="130">
        <v>29</v>
      </c>
      <c r="B35" s="130" t="s">
        <v>296</v>
      </c>
      <c r="C35" s="134">
        <v>5</v>
      </c>
      <c r="D35" s="132">
        <v>5</v>
      </c>
      <c r="E35" s="132">
        <v>5</v>
      </c>
      <c r="F35" s="132">
        <v>5</v>
      </c>
      <c r="G35" s="132">
        <v>5</v>
      </c>
      <c r="H35" s="132">
        <v>5</v>
      </c>
      <c r="I35" s="132">
        <v>5</v>
      </c>
      <c r="J35" s="132">
        <v>5</v>
      </c>
      <c r="K35" s="132">
        <v>5</v>
      </c>
      <c r="L35" s="132">
        <v>5</v>
      </c>
      <c r="M35" s="132">
        <v>5</v>
      </c>
      <c r="N35" s="132">
        <v>5</v>
      </c>
      <c r="O35" s="132">
        <v>5</v>
      </c>
      <c r="P35" s="132">
        <v>5</v>
      </c>
      <c r="Q35" s="136">
        <f t="shared" si="0"/>
        <v>70</v>
      </c>
      <c r="R35" s="138">
        <f t="shared" si="1"/>
        <v>5</v>
      </c>
      <c r="S35" s="133"/>
    </row>
    <row r="36" spans="1:19" ht="16.5" thickBot="1" x14ac:dyDescent="0.3">
      <c r="A36" s="130">
        <v>30</v>
      </c>
      <c r="B36" s="130" t="s">
        <v>297</v>
      </c>
      <c r="C36" s="134">
        <v>2</v>
      </c>
      <c r="D36" s="132">
        <v>2</v>
      </c>
      <c r="E36" s="132">
        <v>2</v>
      </c>
      <c r="F36" s="132">
        <v>2</v>
      </c>
      <c r="G36" s="132">
        <v>2</v>
      </c>
      <c r="H36" s="132">
        <v>2</v>
      </c>
      <c r="I36" s="132">
        <v>2</v>
      </c>
      <c r="J36" s="132">
        <v>2</v>
      </c>
      <c r="K36" s="132">
        <v>2</v>
      </c>
      <c r="L36" s="132">
        <v>2</v>
      </c>
      <c r="M36" s="132">
        <v>2</v>
      </c>
      <c r="N36" s="132">
        <v>2</v>
      </c>
      <c r="O36" s="132">
        <v>2</v>
      </c>
      <c r="P36" s="132">
        <v>2</v>
      </c>
      <c r="Q36" s="136">
        <f t="shared" si="0"/>
        <v>28</v>
      </c>
      <c r="R36" s="138">
        <f t="shared" si="1"/>
        <v>2</v>
      </c>
      <c r="S36" s="133"/>
    </row>
    <row r="37" spans="1:19" ht="16.5" thickBot="1" x14ac:dyDescent="0.3">
      <c r="A37" s="130">
        <v>31</v>
      </c>
      <c r="B37" s="130" t="s">
        <v>298</v>
      </c>
      <c r="C37" s="134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7">
        <f t="shared" si="0"/>
        <v>0</v>
      </c>
      <c r="R37" s="138">
        <f t="shared" si="1"/>
        <v>0</v>
      </c>
      <c r="S37" s="133"/>
    </row>
  </sheetData>
  <mergeCells count="8">
    <mergeCell ref="S3:S4"/>
    <mergeCell ref="A1:B1"/>
    <mergeCell ref="C1:R1"/>
    <mergeCell ref="A2:A6"/>
    <mergeCell ref="B2:B6"/>
    <mergeCell ref="C2:R2"/>
    <mergeCell ref="C3:P4"/>
    <mergeCell ref="Q3:R3"/>
  </mergeCells>
  <pageMargins left="0.7" right="0.7" top="0.75" bottom="0.75" header="0.3" footer="0.3"/>
  <pageSetup paperSize="9" orientation="portrait" verticalDpi="0" r:id="rId1"/>
  <ignoredErrors>
    <ignoredError sqref="R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O20" sqref="O20"/>
    </sheetView>
  </sheetViews>
  <sheetFormatPr defaultRowHeight="15" x14ac:dyDescent="0.25"/>
  <cols>
    <col min="1" max="1" width="18.85546875" customWidth="1"/>
    <col min="6" max="6" width="13.28515625" customWidth="1"/>
    <col min="7" max="7" width="14.85546875" customWidth="1"/>
  </cols>
  <sheetData>
    <row r="1" spans="1:7" x14ac:dyDescent="0.25">
      <c r="B1" s="345" t="s">
        <v>358</v>
      </c>
      <c r="C1" s="346"/>
      <c r="D1" s="346"/>
      <c r="E1" s="346"/>
      <c r="F1" s="346"/>
      <c r="G1" s="347"/>
    </row>
    <row r="2" spans="1:7" x14ac:dyDescent="0.25">
      <c r="A2" s="15"/>
      <c r="B2" s="156" t="s">
        <v>16</v>
      </c>
      <c r="C2" s="156" t="s">
        <v>23</v>
      </c>
      <c r="D2" s="156" t="s">
        <v>28</v>
      </c>
      <c r="E2" s="156" t="s">
        <v>54</v>
      </c>
      <c r="F2" s="156" t="s">
        <v>359</v>
      </c>
      <c r="G2" s="156" t="s">
        <v>53</v>
      </c>
    </row>
    <row r="3" spans="1:7" x14ac:dyDescent="0.25">
      <c r="A3" s="15" t="s">
        <v>245</v>
      </c>
      <c r="B3" s="15">
        <v>754.95</v>
      </c>
      <c r="C3" s="15">
        <v>993.42999999999984</v>
      </c>
      <c r="D3" s="15">
        <v>512.51</v>
      </c>
      <c r="E3" s="15">
        <v>648.91</v>
      </c>
      <c r="F3" s="15">
        <v>112.52</v>
      </c>
      <c r="G3" s="15">
        <f>SUM(B3:F3)</f>
        <v>3022.3199999999997</v>
      </c>
    </row>
    <row r="4" spans="1:7" x14ac:dyDescent="0.25">
      <c r="A4" s="15" t="s">
        <v>246</v>
      </c>
      <c r="B4" s="15">
        <v>878.04</v>
      </c>
      <c r="C4" s="15">
        <v>1073.4300000000003</v>
      </c>
      <c r="D4" s="15">
        <v>506</v>
      </c>
      <c r="E4" s="15">
        <v>898.28</v>
      </c>
      <c r="F4" s="15">
        <v>112.52</v>
      </c>
      <c r="G4" s="15">
        <f>SUM(B4:F4)</f>
        <v>3468.27</v>
      </c>
    </row>
    <row r="5" spans="1:7" x14ac:dyDescent="0.25">
      <c r="A5" s="15" t="s">
        <v>247</v>
      </c>
      <c r="B5" s="15">
        <v>680.96</v>
      </c>
      <c r="C5" s="15">
        <v>972.42000000000007</v>
      </c>
      <c r="D5" s="15">
        <v>515</v>
      </c>
      <c r="E5" s="15">
        <v>700.68999999999994</v>
      </c>
      <c r="F5" s="15">
        <v>112.52</v>
      </c>
      <c r="G5" s="15">
        <f>SUM(B5:F5)</f>
        <v>2981.59</v>
      </c>
    </row>
    <row r="6" spans="1:7" x14ac:dyDescent="0.25">
      <c r="A6" s="15" t="s">
        <v>248</v>
      </c>
      <c r="B6" s="15">
        <v>860.06</v>
      </c>
      <c r="C6" s="15">
        <v>959.94999999999993</v>
      </c>
      <c r="D6" s="15">
        <v>555</v>
      </c>
      <c r="E6" s="15">
        <v>968.72</v>
      </c>
      <c r="F6" s="15">
        <v>112.52</v>
      </c>
      <c r="G6" s="15">
        <f t="shared" ref="G6:G9" si="0">SUM(B6:F6)</f>
        <v>3456.2499999999995</v>
      </c>
    </row>
    <row r="7" spans="1:7" x14ac:dyDescent="0.25">
      <c r="A7" s="15" t="s">
        <v>249</v>
      </c>
      <c r="B7" s="15">
        <v>688.5</v>
      </c>
      <c r="C7" s="15">
        <v>916.2299999999999</v>
      </c>
      <c r="D7" s="15">
        <v>506</v>
      </c>
      <c r="E7" s="15">
        <v>945.09</v>
      </c>
      <c r="F7" s="15">
        <v>112.52</v>
      </c>
      <c r="G7" s="15">
        <f t="shared" si="0"/>
        <v>3168.34</v>
      </c>
    </row>
    <row r="8" spans="1:7" x14ac:dyDescent="0.25">
      <c r="A8" s="15" t="s">
        <v>250</v>
      </c>
      <c r="B8" s="15">
        <v>810.59</v>
      </c>
      <c r="C8" s="15">
        <v>1014.2299999999999</v>
      </c>
      <c r="D8" s="15">
        <v>405.15999999999997</v>
      </c>
      <c r="E8" s="15">
        <v>810.68999999999994</v>
      </c>
      <c r="F8" s="15">
        <v>112.52</v>
      </c>
      <c r="G8" s="15">
        <f t="shared" si="0"/>
        <v>3153.19</v>
      </c>
    </row>
    <row r="9" spans="1:7" x14ac:dyDescent="0.25">
      <c r="A9" s="15" t="s">
        <v>251</v>
      </c>
      <c r="B9" s="15">
        <v>680.6</v>
      </c>
      <c r="C9" s="15">
        <v>1021.49</v>
      </c>
      <c r="D9" s="15">
        <v>555</v>
      </c>
      <c r="E9" s="15">
        <v>777.7299999999999</v>
      </c>
      <c r="F9" s="15">
        <v>112.52</v>
      </c>
      <c r="G9" s="15">
        <f t="shared" si="0"/>
        <v>3147.34</v>
      </c>
    </row>
    <row r="10" spans="1:7" x14ac:dyDescent="0.25">
      <c r="A10" s="345"/>
      <c r="B10" s="346"/>
      <c r="C10" s="346"/>
      <c r="D10" s="346"/>
      <c r="E10" s="346"/>
      <c r="F10" s="346"/>
      <c r="G10" s="347"/>
    </row>
    <row r="11" spans="1:7" x14ac:dyDescent="0.25">
      <c r="A11" s="15" t="s">
        <v>245</v>
      </c>
      <c r="B11" s="15">
        <v>646.37999999999988</v>
      </c>
      <c r="C11" s="15">
        <v>1079.92</v>
      </c>
      <c r="D11" s="15">
        <v>388</v>
      </c>
      <c r="E11" s="15">
        <v>798.66</v>
      </c>
      <c r="F11" s="15">
        <v>112.52</v>
      </c>
      <c r="G11" s="15">
        <f>SUM(B11:F11)</f>
        <v>3025.48</v>
      </c>
    </row>
    <row r="12" spans="1:7" x14ac:dyDescent="0.25">
      <c r="A12" s="15" t="s">
        <v>246</v>
      </c>
      <c r="B12" s="15">
        <v>643.5</v>
      </c>
      <c r="C12" s="15">
        <v>979.79</v>
      </c>
      <c r="D12" s="15">
        <v>402.8</v>
      </c>
      <c r="E12" s="158">
        <v>937.34</v>
      </c>
      <c r="F12" s="15">
        <v>112.52</v>
      </c>
      <c r="G12" s="15">
        <f t="shared" ref="G12:G17" si="1">SUM(B12:F12)</f>
        <v>3075.95</v>
      </c>
    </row>
    <row r="13" spans="1:7" x14ac:dyDescent="0.25">
      <c r="A13" s="15" t="s">
        <v>247</v>
      </c>
      <c r="B13" s="15">
        <v>823.69999999999993</v>
      </c>
      <c r="C13" s="15">
        <v>1086.3499999999999</v>
      </c>
      <c r="D13" s="15">
        <v>506</v>
      </c>
      <c r="E13" s="15">
        <v>739.09</v>
      </c>
      <c r="F13" s="15">
        <v>112.52</v>
      </c>
      <c r="G13" s="15">
        <f t="shared" si="1"/>
        <v>3267.66</v>
      </c>
    </row>
    <row r="14" spans="1:7" x14ac:dyDescent="0.25">
      <c r="A14" s="15" t="s">
        <v>248</v>
      </c>
      <c r="B14" s="15">
        <v>748.3</v>
      </c>
      <c r="C14" s="15">
        <v>937.82999999999993</v>
      </c>
      <c r="D14" s="15">
        <v>512.51</v>
      </c>
      <c r="E14" s="15">
        <v>992.66</v>
      </c>
      <c r="F14" s="15">
        <v>112.52</v>
      </c>
      <c r="G14" s="15">
        <f t="shared" si="1"/>
        <v>3303.8199999999997</v>
      </c>
    </row>
    <row r="15" spans="1:7" x14ac:dyDescent="0.25">
      <c r="A15" s="15" t="s">
        <v>249</v>
      </c>
      <c r="B15" s="15">
        <v>665.94</v>
      </c>
      <c r="C15" s="15">
        <v>1018.2299999999999</v>
      </c>
      <c r="D15" s="15">
        <v>405.15999999999997</v>
      </c>
      <c r="E15" s="15">
        <v>768.43</v>
      </c>
      <c r="F15" s="15">
        <v>112.52</v>
      </c>
      <c r="G15" s="15">
        <f t="shared" si="1"/>
        <v>2970.2799999999997</v>
      </c>
    </row>
    <row r="16" spans="1:7" x14ac:dyDescent="0.25">
      <c r="A16" s="15" t="s">
        <v>250</v>
      </c>
      <c r="B16" s="15">
        <v>680.5</v>
      </c>
      <c r="C16" s="15">
        <v>990.53</v>
      </c>
      <c r="D16" s="15">
        <v>515</v>
      </c>
      <c r="E16" s="15">
        <v>834.89</v>
      </c>
      <c r="F16" s="15">
        <v>112.52</v>
      </c>
      <c r="G16" s="15">
        <f t="shared" si="1"/>
        <v>3133.4399999999996</v>
      </c>
    </row>
    <row r="17" spans="1:7" x14ac:dyDescent="0.25">
      <c r="A17" s="15" t="s">
        <v>251</v>
      </c>
      <c r="B17" s="15">
        <v>694.61000000000013</v>
      </c>
      <c r="C17" s="15">
        <v>1034.9900000000002</v>
      </c>
      <c r="D17" s="15">
        <v>555</v>
      </c>
      <c r="E17" s="15">
        <v>952.93</v>
      </c>
      <c r="F17" s="15">
        <v>112.52</v>
      </c>
      <c r="G17" s="15">
        <f t="shared" si="1"/>
        <v>3350.05</v>
      </c>
    </row>
    <row r="18" spans="1:7" x14ac:dyDescent="0.25">
      <c r="A18" s="157" t="s">
        <v>360</v>
      </c>
      <c r="B18">
        <f>AVERAGE(B3:B9,B11:B17)</f>
        <v>732.61642857142863</v>
      </c>
      <c r="C18">
        <f t="shared" ref="C18:G18" si="2">AVERAGE(C3:C9,C11:C17)</f>
        <v>1005.63</v>
      </c>
      <c r="D18">
        <f t="shared" si="2"/>
        <v>488.51000000000005</v>
      </c>
      <c r="E18">
        <f t="shared" si="2"/>
        <v>841.00785714285701</v>
      </c>
      <c r="F18">
        <f t="shared" si="2"/>
        <v>112.52</v>
      </c>
      <c r="G18">
        <f t="shared" si="2"/>
        <v>3180.2842857142859</v>
      </c>
    </row>
  </sheetData>
  <mergeCells count="2">
    <mergeCell ref="B1:G1"/>
    <mergeCell ref="A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zoomScale="90" zoomScaleNormal="90" workbookViewId="0">
      <selection activeCell="C63" sqref="C63"/>
    </sheetView>
  </sheetViews>
  <sheetFormatPr defaultRowHeight="15" x14ac:dyDescent="0.25"/>
  <cols>
    <col min="1" max="1" width="6.28515625" style="110" customWidth="1"/>
    <col min="2" max="2" width="11.28515625" style="110" customWidth="1"/>
    <col min="3" max="3" width="25.7109375" style="110" customWidth="1"/>
    <col min="4" max="4" width="8.5703125" style="110" customWidth="1"/>
    <col min="5" max="5" width="7.7109375" style="110" customWidth="1"/>
    <col min="6" max="6" width="8.42578125" style="110" customWidth="1"/>
    <col min="7" max="7" width="8" style="110" customWidth="1"/>
    <col min="8" max="8" width="9.140625" style="110"/>
    <col min="9" max="9" width="7.28515625" style="110" customWidth="1"/>
    <col min="10" max="10" width="7.5703125" style="110" customWidth="1"/>
    <col min="11" max="11" width="8.28515625" style="110" customWidth="1"/>
    <col min="12" max="12" width="7.140625" style="110" customWidth="1"/>
    <col min="13" max="13" width="7" style="110" customWidth="1"/>
    <col min="14" max="14" width="9" style="110" customWidth="1"/>
    <col min="15" max="15" width="8.140625" style="110" customWidth="1"/>
    <col min="16" max="16" width="7.7109375" style="110" customWidth="1"/>
    <col min="17" max="17" width="7.85546875" style="110" customWidth="1"/>
    <col min="18" max="18" width="8.28515625" style="110" customWidth="1"/>
    <col min="19" max="19" width="7.5703125" style="110" customWidth="1"/>
    <col min="20" max="20" width="7.28515625" style="110" customWidth="1"/>
    <col min="21" max="21" width="8.28515625" style="110" customWidth="1"/>
    <col min="22" max="16384" width="9.140625" style="110"/>
  </cols>
  <sheetData>
    <row r="1" spans="1:21" ht="15.75" customHeight="1" x14ac:dyDescent="0.25">
      <c r="A1" s="255" t="s">
        <v>65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7"/>
    </row>
    <row r="2" spans="1:21" ht="15" customHeight="1" x14ac:dyDescent="0.25">
      <c r="A2" s="238" t="s">
        <v>0</v>
      </c>
      <c r="B2" s="258" t="s">
        <v>1</v>
      </c>
      <c r="C2" s="259"/>
      <c r="D2" s="238" t="s">
        <v>2</v>
      </c>
      <c r="E2" s="262" t="s">
        <v>3</v>
      </c>
      <c r="F2" s="263"/>
      <c r="G2" s="264"/>
      <c r="H2" s="238" t="s">
        <v>4</v>
      </c>
      <c r="I2" s="262" t="s">
        <v>5</v>
      </c>
      <c r="J2" s="263"/>
      <c r="K2" s="263"/>
      <c r="L2" s="263"/>
      <c r="M2" s="264"/>
      <c r="N2" s="262" t="s">
        <v>6</v>
      </c>
      <c r="O2" s="263"/>
      <c r="P2" s="263"/>
      <c r="Q2" s="263"/>
      <c r="R2" s="263"/>
      <c r="S2" s="263"/>
      <c r="T2" s="263"/>
      <c r="U2" s="264"/>
    </row>
    <row r="3" spans="1:21" ht="40.9" customHeight="1" x14ac:dyDescent="0.25">
      <c r="A3" s="240"/>
      <c r="B3" s="260"/>
      <c r="C3" s="261"/>
      <c r="D3" s="240"/>
      <c r="E3" s="102" t="s">
        <v>7</v>
      </c>
      <c r="F3" s="102" t="s">
        <v>8</v>
      </c>
      <c r="G3" s="102" t="s">
        <v>9</v>
      </c>
      <c r="H3" s="240"/>
      <c r="I3" s="102" t="s">
        <v>10</v>
      </c>
      <c r="J3" s="102" t="s">
        <v>75</v>
      </c>
      <c r="K3" s="102" t="s">
        <v>76</v>
      </c>
      <c r="L3" s="102" t="s">
        <v>77</v>
      </c>
      <c r="M3" s="102" t="s">
        <v>11</v>
      </c>
      <c r="N3" s="102" t="s">
        <v>12</v>
      </c>
      <c r="O3" s="102" t="s">
        <v>13</v>
      </c>
      <c r="P3" s="102" t="s">
        <v>14</v>
      </c>
      <c r="Q3" s="102" t="s">
        <v>15</v>
      </c>
      <c r="R3" s="125" t="s">
        <v>81</v>
      </c>
      <c r="S3" s="125" t="s">
        <v>79</v>
      </c>
      <c r="T3" s="125" t="s">
        <v>80</v>
      </c>
      <c r="U3" s="125" t="s">
        <v>78</v>
      </c>
    </row>
    <row r="4" spans="1:21" ht="25.5" customHeight="1" x14ac:dyDescent="0.25">
      <c r="A4" s="233" t="s">
        <v>16</v>
      </c>
      <c r="B4" s="246" t="s">
        <v>17</v>
      </c>
      <c r="C4" s="43" t="s">
        <v>18</v>
      </c>
      <c r="D4" s="252">
        <v>200</v>
      </c>
      <c r="E4" s="252">
        <v>6.33</v>
      </c>
      <c r="F4" s="252">
        <v>8.9</v>
      </c>
      <c r="G4" s="252">
        <v>25.5</v>
      </c>
      <c r="H4" s="252">
        <v>207.4</v>
      </c>
      <c r="I4" s="252">
        <v>0.1</v>
      </c>
      <c r="J4" s="252">
        <v>0.13</v>
      </c>
      <c r="K4" s="252">
        <v>0.01</v>
      </c>
      <c r="L4" s="252">
        <v>0.1</v>
      </c>
      <c r="M4" s="252">
        <v>0.28999999999999998</v>
      </c>
      <c r="N4" s="252">
        <v>120.3</v>
      </c>
      <c r="O4" s="252">
        <v>151.6</v>
      </c>
      <c r="P4" s="252">
        <v>40.299999999999997</v>
      </c>
      <c r="Q4" s="252">
        <v>1.02</v>
      </c>
      <c r="R4" s="252">
        <v>306</v>
      </c>
      <c r="S4" s="252">
        <v>38.299999999999997</v>
      </c>
      <c r="T4" s="252">
        <v>10.98</v>
      </c>
      <c r="U4" s="252">
        <v>46.61</v>
      </c>
    </row>
    <row r="5" spans="1:21" x14ac:dyDescent="0.25">
      <c r="A5" s="234"/>
      <c r="B5" s="247"/>
      <c r="C5" s="53" t="s">
        <v>209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</row>
    <row r="6" spans="1:21" x14ac:dyDescent="0.25">
      <c r="A6" s="234"/>
      <c r="B6" s="247"/>
      <c r="C6" s="53" t="s">
        <v>210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</row>
    <row r="7" spans="1:21" x14ac:dyDescent="0.25">
      <c r="A7" s="234"/>
      <c r="B7" s="247"/>
      <c r="C7" s="53" t="s">
        <v>211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</row>
    <row r="8" spans="1:21" x14ac:dyDescent="0.25">
      <c r="A8" s="234"/>
      <c r="B8" s="247"/>
      <c r="C8" s="53" t="s">
        <v>212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</row>
    <row r="9" spans="1:21" x14ac:dyDescent="0.25">
      <c r="A9" s="234"/>
      <c r="B9" s="248"/>
      <c r="C9" s="53" t="s">
        <v>213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</row>
    <row r="10" spans="1:21" x14ac:dyDescent="0.25">
      <c r="A10" s="234"/>
      <c r="B10" s="159"/>
      <c r="C10" s="56" t="s">
        <v>20</v>
      </c>
      <c r="D10" s="223">
        <v>200</v>
      </c>
      <c r="E10" s="223">
        <v>0.2</v>
      </c>
      <c r="F10" s="223">
        <v>0</v>
      </c>
      <c r="G10" s="223">
        <v>6.5</v>
      </c>
      <c r="H10" s="223">
        <v>26.8</v>
      </c>
      <c r="I10" s="223">
        <v>0</v>
      </c>
      <c r="J10" s="223">
        <v>0.01</v>
      </c>
      <c r="K10" s="223">
        <v>0.3</v>
      </c>
      <c r="L10" s="223">
        <v>0</v>
      </c>
      <c r="M10" s="223">
        <v>0.04</v>
      </c>
      <c r="N10" s="223">
        <v>4.5</v>
      </c>
      <c r="O10" s="223">
        <v>7.2</v>
      </c>
      <c r="P10" s="223">
        <v>3.8</v>
      </c>
      <c r="Q10" s="223">
        <v>0.73</v>
      </c>
      <c r="R10" s="223">
        <v>20.8</v>
      </c>
      <c r="S10" s="223">
        <v>0</v>
      </c>
      <c r="T10" s="223">
        <v>0</v>
      </c>
      <c r="U10" s="223">
        <v>0</v>
      </c>
    </row>
    <row r="11" spans="1:21" x14ac:dyDescent="0.25">
      <c r="A11" s="234"/>
      <c r="B11" s="159"/>
      <c r="C11" s="160" t="s">
        <v>21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</row>
    <row r="12" spans="1:21" x14ac:dyDescent="0.25">
      <c r="A12" s="234"/>
      <c r="B12" s="159"/>
      <c r="C12" s="160" t="s">
        <v>82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</row>
    <row r="13" spans="1:21" x14ac:dyDescent="0.25">
      <c r="A13" s="235"/>
      <c r="B13" s="43"/>
      <c r="C13" s="43" t="s">
        <v>22</v>
      </c>
      <c r="D13" s="105">
        <f>SUM(D4:D12)</f>
        <v>400</v>
      </c>
      <c r="E13" s="105">
        <f t="shared" ref="E13:U13" si="0">SUM(E4:E12)</f>
        <v>6.53</v>
      </c>
      <c r="F13" s="105">
        <f t="shared" si="0"/>
        <v>8.9</v>
      </c>
      <c r="G13" s="105">
        <f t="shared" si="0"/>
        <v>32</v>
      </c>
      <c r="H13" s="105">
        <f t="shared" si="0"/>
        <v>234.20000000000002</v>
      </c>
      <c r="I13" s="105">
        <f t="shared" si="0"/>
        <v>0.1</v>
      </c>
      <c r="J13" s="105">
        <f t="shared" si="0"/>
        <v>0.14000000000000001</v>
      </c>
      <c r="K13" s="105">
        <f t="shared" si="0"/>
        <v>0.31</v>
      </c>
      <c r="L13" s="105">
        <f t="shared" si="0"/>
        <v>0.1</v>
      </c>
      <c r="M13" s="105">
        <f t="shared" si="0"/>
        <v>0.32999999999999996</v>
      </c>
      <c r="N13" s="105">
        <f t="shared" si="0"/>
        <v>124.8</v>
      </c>
      <c r="O13" s="105">
        <f t="shared" si="0"/>
        <v>158.79999999999998</v>
      </c>
      <c r="P13" s="105">
        <f t="shared" si="0"/>
        <v>44.099999999999994</v>
      </c>
      <c r="Q13" s="105">
        <f t="shared" si="0"/>
        <v>1.75</v>
      </c>
      <c r="R13" s="105">
        <f t="shared" si="0"/>
        <v>326.8</v>
      </c>
      <c r="S13" s="105">
        <f t="shared" si="0"/>
        <v>38.299999999999997</v>
      </c>
      <c r="T13" s="105">
        <f t="shared" si="0"/>
        <v>10.98</v>
      </c>
      <c r="U13" s="105">
        <f t="shared" si="0"/>
        <v>46.61</v>
      </c>
    </row>
    <row r="14" spans="1:21" ht="15" customHeight="1" x14ac:dyDescent="0.25">
      <c r="A14" s="233" t="s">
        <v>23</v>
      </c>
      <c r="B14" s="236" t="s">
        <v>108</v>
      </c>
      <c r="C14" s="43" t="s">
        <v>362</v>
      </c>
      <c r="D14" s="237">
        <v>220</v>
      </c>
      <c r="E14" s="226">
        <v>4.62</v>
      </c>
      <c r="F14" s="226">
        <v>7.28</v>
      </c>
      <c r="G14" s="226">
        <v>18.399999999999999</v>
      </c>
      <c r="H14" s="226">
        <v>145.54</v>
      </c>
      <c r="I14" s="226">
        <v>0.05</v>
      </c>
      <c r="J14" s="268">
        <v>0.04</v>
      </c>
      <c r="K14" s="268">
        <v>101</v>
      </c>
      <c r="L14" s="268">
        <v>0.05</v>
      </c>
      <c r="M14" s="226">
        <v>3.7</v>
      </c>
      <c r="N14" s="226">
        <v>10.4</v>
      </c>
      <c r="O14" s="226">
        <v>36</v>
      </c>
      <c r="P14" s="226">
        <v>12.8</v>
      </c>
      <c r="Q14" s="226">
        <v>0.54</v>
      </c>
      <c r="R14" s="268">
        <v>222.2</v>
      </c>
      <c r="S14" s="268">
        <v>10.199999999999999</v>
      </c>
      <c r="T14" s="268">
        <v>0.95</v>
      </c>
      <c r="U14" s="226">
        <v>121.2</v>
      </c>
    </row>
    <row r="15" spans="1:21" x14ac:dyDescent="0.25">
      <c r="A15" s="234"/>
      <c r="B15" s="236"/>
      <c r="C15" s="53" t="s">
        <v>109</v>
      </c>
      <c r="D15" s="237"/>
      <c r="E15" s="226"/>
      <c r="F15" s="226"/>
      <c r="G15" s="226"/>
      <c r="H15" s="226"/>
      <c r="I15" s="226"/>
      <c r="J15" s="269"/>
      <c r="K15" s="269"/>
      <c r="L15" s="269"/>
      <c r="M15" s="226"/>
      <c r="N15" s="226"/>
      <c r="O15" s="226"/>
      <c r="P15" s="226"/>
      <c r="Q15" s="226"/>
      <c r="R15" s="269"/>
      <c r="S15" s="269"/>
      <c r="T15" s="269"/>
      <c r="U15" s="226"/>
    </row>
    <row r="16" spans="1:21" x14ac:dyDescent="0.25">
      <c r="A16" s="234"/>
      <c r="B16" s="236"/>
      <c r="C16" s="53" t="s">
        <v>25</v>
      </c>
      <c r="D16" s="237"/>
      <c r="E16" s="226"/>
      <c r="F16" s="226"/>
      <c r="G16" s="226"/>
      <c r="H16" s="226"/>
      <c r="I16" s="226"/>
      <c r="J16" s="269"/>
      <c r="K16" s="269"/>
      <c r="L16" s="269"/>
      <c r="M16" s="226"/>
      <c r="N16" s="226"/>
      <c r="O16" s="226"/>
      <c r="P16" s="226"/>
      <c r="Q16" s="226"/>
      <c r="R16" s="269"/>
      <c r="S16" s="269"/>
      <c r="T16" s="269"/>
      <c r="U16" s="226"/>
    </row>
    <row r="17" spans="1:21" x14ac:dyDescent="0.25">
      <c r="A17" s="234"/>
      <c r="B17" s="236"/>
      <c r="C17" s="53" t="s">
        <v>24</v>
      </c>
      <c r="D17" s="237"/>
      <c r="E17" s="226"/>
      <c r="F17" s="226"/>
      <c r="G17" s="226"/>
      <c r="H17" s="226"/>
      <c r="I17" s="226"/>
      <c r="J17" s="269"/>
      <c r="K17" s="269"/>
      <c r="L17" s="269"/>
      <c r="M17" s="226"/>
      <c r="N17" s="226"/>
      <c r="O17" s="226"/>
      <c r="P17" s="226"/>
      <c r="Q17" s="226"/>
      <c r="R17" s="269"/>
      <c r="S17" s="269"/>
      <c r="T17" s="269"/>
      <c r="U17" s="226"/>
    </row>
    <row r="18" spans="1:21" x14ac:dyDescent="0.25">
      <c r="A18" s="234"/>
      <c r="B18" s="236"/>
      <c r="C18" s="53" t="s">
        <v>110</v>
      </c>
      <c r="D18" s="237"/>
      <c r="E18" s="226"/>
      <c r="F18" s="226"/>
      <c r="G18" s="226"/>
      <c r="H18" s="226"/>
      <c r="I18" s="226"/>
      <c r="J18" s="269"/>
      <c r="K18" s="269"/>
      <c r="L18" s="269"/>
      <c r="M18" s="226"/>
      <c r="N18" s="226"/>
      <c r="O18" s="226"/>
      <c r="P18" s="226"/>
      <c r="Q18" s="226"/>
      <c r="R18" s="269"/>
      <c r="S18" s="269"/>
      <c r="T18" s="269"/>
      <c r="U18" s="226"/>
    </row>
    <row r="19" spans="1:21" x14ac:dyDescent="0.25">
      <c r="A19" s="234"/>
      <c r="B19" s="236"/>
      <c r="C19" s="53" t="s">
        <v>111</v>
      </c>
      <c r="D19" s="237"/>
      <c r="E19" s="226"/>
      <c r="F19" s="226"/>
      <c r="G19" s="226"/>
      <c r="H19" s="226"/>
      <c r="I19" s="226"/>
      <c r="J19" s="269"/>
      <c r="K19" s="269"/>
      <c r="L19" s="269"/>
      <c r="M19" s="226"/>
      <c r="N19" s="226"/>
      <c r="O19" s="226"/>
      <c r="P19" s="226"/>
      <c r="Q19" s="226"/>
      <c r="R19" s="269"/>
      <c r="S19" s="269"/>
      <c r="T19" s="269"/>
      <c r="U19" s="226"/>
    </row>
    <row r="20" spans="1:21" x14ac:dyDescent="0.25">
      <c r="A20" s="234"/>
      <c r="B20" s="236"/>
      <c r="C20" s="53" t="s">
        <v>112</v>
      </c>
      <c r="D20" s="237"/>
      <c r="E20" s="226"/>
      <c r="F20" s="226"/>
      <c r="G20" s="226"/>
      <c r="H20" s="226"/>
      <c r="I20" s="226"/>
      <c r="J20" s="269"/>
      <c r="K20" s="269"/>
      <c r="L20" s="269"/>
      <c r="M20" s="226"/>
      <c r="N20" s="226"/>
      <c r="O20" s="226"/>
      <c r="P20" s="226"/>
      <c r="Q20" s="226"/>
      <c r="R20" s="269"/>
      <c r="S20" s="269"/>
      <c r="T20" s="269"/>
      <c r="U20" s="226"/>
    </row>
    <row r="21" spans="1:21" x14ac:dyDescent="0.25">
      <c r="A21" s="234"/>
      <c r="B21" s="236"/>
      <c r="C21" s="53" t="s">
        <v>114</v>
      </c>
      <c r="D21" s="237"/>
      <c r="E21" s="226"/>
      <c r="F21" s="226"/>
      <c r="G21" s="226"/>
      <c r="H21" s="226"/>
      <c r="I21" s="226"/>
      <c r="J21" s="269"/>
      <c r="K21" s="269"/>
      <c r="L21" s="269"/>
      <c r="M21" s="226"/>
      <c r="N21" s="226"/>
      <c r="O21" s="226"/>
      <c r="P21" s="226"/>
      <c r="Q21" s="226"/>
      <c r="R21" s="269"/>
      <c r="S21" s="269"/>
      <c r="T21" s="269"/>
      <c r="U21" s="226"/>
    </row>
    <row r="22" spans="1:21" x14ac:dyDescent="0.25">
      <c r="A22" s="234"/>
      <c r="B22" s="236"/>
      <c r="C22" s="53" t="s">
        <v>363</v>
      </c>
      <c r="D22" s="237"/>
      <c r="E22" s="226"/>
      <c r="F22" s="226"/>
      <c r="G22" s="226"/>
      <c r="H22" s="226"/>
      <c r="I22" s="226"/>
      <c r="J22" s="269"/>
      <c r="K22" s="269"/>
      <c r="L22" s="269"/>
      <c r="M22" s="226"/>
      <c r="N22" s="226"/>
      <c r="O22" s="226"/>
      <c r="P22" s="226"/>
      <c r="Q22" s="226"/>
      <c r="R22" s="269"/>
      <c r="S22" s="269"/>
      <c r="T22" s="269"/>
      <c r="U22" s="226"/>
    </row>
    <row r="23" spans="1:21" x14ac:dyDescent="0.25">
      <c r="A23" s="234"/>
      <c r="B23" s="236"/>
      <c r="C23" s="53" t="s">
        <v>113</v>
      </c>
      <c r="D23" s="237"/>
      <c r="E23" s="226"/>
      <c r="F23" s="226"/>
      <c r="G23" s="226"/>
      <c r="H23" s="226"/>
      <c r="I23" s="226"/>
      <c r="J23" s="269"/>
      <c r="K23" s="269"/>
      <c r="L23" s="269"/>
      <c r="M23" s="226"/>
      <c r="N23" s="226"/>
      <c r="O23" s="226"/>
      <c r="P23" s="226"/>
      <c r="Q23" s="226"/>
      <c r="R23" s="269"/>
      <c r="S23" s="269"/>
      <c r="T23" s="269"/>
      <c r="U23" s="226"/>
    </row>
    <row r="24" spans="1:21" x14ac:dyDescent="0.25">
      <c r="A24" s="234"/>
      <c r="B24" s="241" t="s">
        <v>226</v>
      </c>
      <c r="C24" s="165" t="s">
        <v>148</v>
      </c>
      <c r="D24" s="273">
        <v>100</v>
      </c>
      <c r="E24" s="265">
        <v>18.22</v>
      </c>
      <c r="F24" s="265">
        <v>17.399999999999999</v>
      </c>
      <c r="G24" s="265">
        <v>16.5</v>
      </c>
      <c r="H24" s="265">
        <v>295</v>
      </c>
      <c r="I24" s="265">
        <v>7.0000000000000007E-2</v>
      </c>
      <c r="J24" s="265">
        <v>0.16</v>
      </c>
      <c r="K24" s="265">
        <v>22.1</v>
      </c>
      <c r="L24" s="265">
        <v>0.08</v>
      </c>
      <c r="M24" s="265">
        <v>0.1</v>
      </c>
      <c r="N24" s="265">
        <v>39.9</v>
      </c>
      <c r="O24" s="265">
        <v>183.5</v>
      </c>
      <c r="P24" s="265">
        <v>26.6</v>
      </c>
      <c r="Q24" s="265">
        <v>2.58</v>
      </c>
      <c r="R24" s="265">
        <v>293.89999999999998</v>
      </c>
      <c r="S24" s="265">
        <v>20</v>
      </c>
      <c r="T24" s="265">
        <v>3.93</v>
      </c>
      <c r="U24" s="265">
        <v>161.32</v>
      </c>
    </row>
    <row r="25" spans="1:21" ht="25.5" x14ac:dyDescent="0.25">
      <c r="A25" s="234"/>
      <c r="B25" s="242"/>
      <c r="C25" s="163" t="s">
        <v>229</v>
      </c>
      <c r="D25" s="273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</row>
    <row r="26" spans="1:21" x14ac:dyDescent="0.25">
      <c r="A26" s="234"/>
      <c r="B26" s="242"/>
      <c r="C26" s="163" t="s">
        <v>63</v>
      </c>
      <c r="D26" s="273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</row>
    <row r="27" spans="1:21" x14ac:dyDescent="0.25">
      <c r="A27" s="234"/>
      <c r="B27" s="242"/>
      <c r="C27" s="163" t="s">
        <v>230</v>
      </c>
      <c r="D27" s="273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</row>
    <row r="28" spans="1:21" x14ac:dyDescent="0.25">
      <c r="A28" s="234"/>
      <c r="B28" s="161"/>
      <c r="C28" s="163" t="s">
        <v>231</v>
      </c>
      <c r="D28" s="273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</row>
    <row r="29" spans="1:21" x14ac:dyDescent="0.25">
      <c r="A29" s="234"/>
      <c r="B29" s="161"/>
      <c r="C29" s="163" t="s">
        <v>232</v>
      </c>
      <c r="D29" s="273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</row>
    <row r="30" spans="1:21" x14ac:dyDescent="0.25">
      <c r="A30" s="234"/>
      <c r="B30" s="161"/>
      <c r="C30" s="19" t="s">
        <v>94</v>
      </c>
      <c r="D30" s="273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</row>
    <row r="31" spans="1:21" ht="27" customHeight="1" x14ac:dyDescent="0.2">
      <c r="A31" s="234"/>
      <c r="B31" s="246" t="s">
        <v>227</v>
      </c>
      <c r="C31" s="35" t="s">
        <v>182</v>
      </c>
      <c r="D31" s="249">
        <v>180</v>
      </c>
      <c r="E31" s="220">
        <v>10.1</v>
      </c>
      <c r="F31" s="220">
        <v>7.6</v>
      </c>
      <c r="G31" s="220">
        <v>43.2</v>
      </c>
      <c r="H31" s="220">
        <v>380.4</v>
      </c>
      <c r="I31" s="220">
        <v>0.25</v>
      </c>
      <c r="J31" s="220">
        <v>0.12</v>
      </c>
      <c r="K31" s="220">
        <v>19.2</v>
      </c>
      <c r="L31" s="220">
        <v>0.09</v>
      </c>
      <c r="M31" s="220">
        <v>0</v>
      </c>
      <c r="N31" s="220">
        <v>15</v>
      </c>
      <c r="O31" s="220">
        <v>181</v>
      </c>
      <c r="P31" s="220">
        <v>120</v>
      </c>
      <c r="Q31" s="220">
        <v>4.04</v>
      </c>
      <c r="R31" s="220">
        <v>219</v>
      </c>
      <c r="S31" s="220">
        <v>22</v>
      </c>
      <c r="T31" s="220">
        <v>3.52</v>
      </c>
      <c r="U31" s="220">
        <v>116</v>
      </c>
    </row>
    <row r="32" spans="1:21" x14ac:dyDescent="0.2">
      <c r="A32" s="234"/>
      <c r="B32" s="247"/>
      <c r="C32" s="36" t="s">
        <v>224</v>
      </c>
      <c r="D32" s="250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</row>
    <row r="33" spans="1:21" x14ac:dyDescent="0.2">
      <c r="A33" s="234"/>
      <c r="B33" s="247"/>
      <c r="C33" s="36" t="s">
        <v>215</v>
      </c>
      <c r="D33" s="250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</row>
    <row r="34" spans="1:21" x14ac:dyDescent="0.2">
      <c r="A34" s="234"/>
      <c r="B34" s="247"/>
      <c r="C34" s="36" t="s">
        <v>225</v>
      </c>
      <c r="D34" s="250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</row>
    <row r="35" spans="1:21" x14ac:dyDescent="0.2">
      <c r="A35" s="234"/>
      <c r="B35" s="247"/>
      <c r="C35" s="54" t="s">
        <v>144</v>
      </c>
      <c r="D35" s="251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</row>
    <row r="36" spans="1:21" x14ac:dyDescent="0.25">
      <c r="A36" s="234"/>
      <c r="B36" s="238" t="s">
        <v>101</v>
      </c>
      <c r="C36" s="46" t="s">
        <v>161</v>
      </c>
      <c r="D36" s="270">
        <v>200</v>
      </c>
      <c r="E36" s="214">
        <v>0.15</v>
      </c>
      <c r="F36" s="214">
        <v>0.14000000000000001</v>
      </c>
      <c r="G36" s="214">
        <v>9.93</v>
      </c>
      <c r="H36" s="214">
        <v>41.5</v>
      </c>
      <c r="I36" s="214">
        <v>0.01</v>
      </c>
      <c r="J36" s="214">
        <v>0.1</v>
      </c>
      <c r="K36" s="214">
        <v>1.2</v>
      </c>
      <c r="L36" s="214">
        <v>0</v>
      </c>
      <c r="M36" s="214">
        <v>1.6</v>
      </c>
      <c r="N36" s="214">
        <v>58</v>
      </c>
      <c r="O36" s="214">
        <v>3.8</v>
      </c>
      <c r="P36" s="214">
        <v>3.1</v>
      </c>
      <c r="Q36" s="214">
        <v>0.79</v>
      </c>
      <c r="R36" s="214">
        <v>92.5</v>
      </c>
      <c r="S36" s="214">
        <v>0.8</v>
      </c>
      <c r="T36" s="214">
        <v>0.1</v>
      </c>
      <c r="U36" s="214">
        <v>3.2</v>
      </c>
    </row>
    <row r="37" spans="1:21" x14ac:dyDescent="0.25">
      <c r="A37" s="234"/>
      <c r="B37" s="239"/>
      <c r="C37" s="49" t="s">
        <v>164</v>
      </c>
      <c r="D37" s="271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</row>
    <row r="38" spans="1:21" x14ac:dyDescent="0.25">
      <c r="A38" s="234"/>
      <c r="B38" s="239"/>
      <c r="C38" s="166" t="s">
        <v>165</v>
      </c>
      <c r="D38" s="271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</row>
    <row r="39" spans="1:21" x14ac:dyDescent="0.2">
      <c r="A39" s="234"/>
      <c r="B39" s="240"/>
      <c r="C39" s="6" t="s">
        <v>37</v>
      </c>
      <c r="D39" s="272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</row>
    <row r="40" spans="1:21" x14ac:dyDescent="0.25">
      <c r="A40" s="234"/>
      <c r="B40" s="111"/>
      <c r="C40" s="43" t="s">
        <v>29</v>
      </c>
      <c r="D40" s="104">
        <v>60</v>
      </c>
      <c r="E40" s="104">
        <v>6.43</v>
      </c>
      <c r="F40" s="104">
        <v>2.73</v>
      </c>
      <c r="G40" s="104">
        <v>28.64</v>
      </c>
      <c r="H40" s="104">
        <v>165.06</v>
      </c>
      <c r="I40" s="104">
        <v>0.24</v>
      </c>
      <c r="J40" s="104">
        <v>0.18</v>
      </c>
      <c r="K40" s="104">
        <v>0</v>
      </c>
      <c r="L40" s="104">
        <v>0</v>
      </c>
      <c r="M40" s="104">
        <v>0.12</v>
      </c>
      <c r="N40" s="104">
        <v>75.3</v>
      </c>
      <c r="O40" s="104">
        <v>77.709999999999994</v>
      </c>
      <c r="P40" s="104">
        <v>24.69</v>
      </c>
      <c r="Q40" s="104">
        <v>2.17</v>
      </c>
      <c r="R40" s="126">
        <v>156.4</v>
      </c>
      <c r="S40" s="104">
        <v>0</v>
      </c>
      <c r="T40" s="104">
        <v>7.35</v>
      </c>
      <c r="U40" s="104">
        <v>0</v>
      </c>
    </row>
    <row r="41" spans="1:21" x14ac:dyDescent="0.25">
      <c r="A41" s="234"/>
      <c r="B41" s="53"/>
      <c r="C41" s="43" t="s">
        <v>27</v>
      </c>
      <c r="D41" s="103">
        <v>100</v>
      </c>
      <c r="E41" s="106">
        <v>1.7</v>
      </c>
      <c r="F41" s="106">
        <v>0.1</v>
      </c>
      <c r="G41" s="106">
        <v>3.5</v>
      </c>
      <c r="H41" s="106">
        <v>22.1</v>
      </c>
      <c r="I41" s="106">
        <v>0.03</v>
      </c>
      <c r="J41" s="106">
        <v>0.03</v>
      </c>
      <c r="K41" s="106">
        <v>9.9600000000000009</v>
      </c>
      <c r="L41" s="106">
        <v>0</v>
      </c>
      <c r="M41" s="106">
        <v>9.9600000000000009</v>
      </c>
      <c r="N41" s="106">
        <v>23.25</v>
      </c>
      <c r="O41" s="106">
        <v>41.5</v>
      </c>
      <c r="P41" s="106">
        <v>13.9</v>
      </c>
      <c r="Q41" s="106">
        <v>0.6</v>
      </c>
      <c r="R41" s="106">
        <v>141.1</v>
      </c>
      <c r="S41" s="106">
        <v>8.1</v>
      </c>
      <c r="T41" s="106">
        <v>3</v>
      </c>
      <c r="U41" s="106">
        <v>96.6</v>
      </c>
    </row>
    <row r="42" spans="1:21" x14ac:dyDescent="0.25">
      <c r="A42" s="235"/>
      <c r="B42" s="43"/>
      <c r="C42" s="43" t="s">
        <v>22</v>
      </c>
      <c r="D42" s="107">
        <f t="shared" ref="D42:U42" si="1">SUM(D14:D41)</f>
        <v>860</v>
      </c>
      <c r="E42" s="107">
        <f t="shared" si="1"/>
        <v>41.22</v>
      </c>
      <c r="F42" s="107">
        <f t="shared" si="1"/>
        <v>35.25</v>
      </c>
      <c r="G42" s="107">
        <f t="shared" si="1"/>
        <v>120.17</v>
      </c>
      <c r="H42" s="107">
        <f t="shared" si="1"/>
        <v>1049.5999999999999</v>
      </c>
      <c r="I42" s="107">
        <f t="shared" si="1"/>
        <v>0.65</v>
      </c>
      <c r="J42" s="107">
        <f t="shared" si="1"/>
        <v>0.63000000000000012</v>
      </c>
      <c r="K42" s="107">
        <f t="shared" si="1"/>
        <v>153.45999999999998</v>
      </c>
      <c r="L42" s="107">
        <f t="shared" si="1"/>
        <v>0.22</v>
      </c>
      <c r="M42" s="107">
        <f t="shared" si="1"/>
        <v>15.48</v>
      </c>
      <c r="N42" s="107">
        <f t="shared" si="1"/>
        <v>221.85</v>
      </c>
      <c r="O42" s="107">
        <f t="shared" si="1"/>
        <v>523.51</v>
      </c>
      <c r="P42" s="107">
        <f t="shared" si="1"/>
        <v>201.09</v>
      </c>
      <c r="Q42" s="107">
        <f t="shared" si="1"/>
        <v>10.72</v>
      </c>
      <c r="R42" s="107">
        <f t="shared" si="1"/>
        <v>1125.0999999999999</v>
      </c>
      <c r="S42" s="107">
        <f t="shared" si="1"/>
        <v>61.1</v>
      </c>
      <c r="T42" s="107">
        <f t="shared" si="1"/>
        <v>18.850000000000001</v>
      </c>
      <c r="U42" s="107">
        <f t="shared" si="1"/>
        <v>498.31999999999994</v>
      </c>
    </row>
    <row r="43" spans="1:21" ht="30" customHeight="1" x14ac:dyDescent="0.25">
      <c r="A43" s="233" t="s">
        <v>28</v>
      </c>
      <c r="B43" s="241" t="s">
        <v>311</v>
      </c>
      <c r="C43" s="165" t="s">
        <v>119</v>
      </c>
      <c r="D43" s="270">
        <v>150</v>
      </c>
      <c r="E43" s="214">
        <v>14.4</v>
      </c>
      <c r="F43" s="214">
        <v>3.3</v>
      </c>
      <c r="G43" s="214">
        <v>84.3</v>
      </c>
      <c r="H43" s="214">
        <v>426</v>
      </c>
      <c r="I43" s="214">
        <v>0.21</v>
      </c>
      <c r="J43" s="214">
        <v>0</v>
      </c>
      <c r="K43" s="214">
        <v>0</v>
      </c>
      <c r="L43" s="214">
        <v>0</v>
      </c>
      <c r="M43" s="214">
        <v>0.3</v>
      </c>
      <c r="N43" s="214">
        <v>90</v>
      </c>
      <c r="O43" s="214">
        <v>141</v>
      </c>
      <c r="P43" s="214">
        <v>27</v>
      </c>
      <c r="Q43" s="214">
        <v>1.5</v>
      </c>
      <c r="R43" s="214">
        <v>0</v>
      </c>
      <c r="S43" s="214">
        <v>0</v>
      </c>
      <c r="T43" s="214">
        <v>0</v>
      </c>
      <c r="U43" s="214">
        <v>0</v>
      </c>
    </row>
    <row r="44" spans="1:21" ht="30.75" customHeight="1" x14ac:dyDescent="0.25">
      <c r="A44" s="234"/>
      <c r="B44" s="242"/>
      <c r="C44" s="163" t="s">
        <v>326</v>
      </c>
      <c r="D44" s="271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</row>
    <row r="45" spans="1:21" ht="25.5" x14ac:dyDescent="0.25">
      <c r="A45" s="234"/>
      <c r="B45" s="242"/>
      <c r="C45" s="163" t="s">
        <v>327</v>
      </c>
      <c r="D45" s="271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</row>
    <row r="46" spans="1:21" x14ac:dyDescent="0.25">
      <c r="A46" s="234"/>
      <c r="B46" s="242"/>
      <c r="C46" s="163" t="s">
        <v>64</v>
      </c>
      <c r="D46" s="271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</row>
    <row r="47" spans="1:21" x14ac:dyDescent="0.25">
      <c r="A47" s="234"/>
      <c r="B47" s="242"/>
      <c r="C47" s="163" t="s">
        <v>32</v>
      </c>
      <c r="D47" s="271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</row>
    <row r="48" spans="1:21" ht="25.5" x14ac:dyDescent="0.25">
      <c r="A48" s="234"/>
      <c r="B48" s="242"/>
      <c r="C48" s="163" t="s">
        <v>331</v>
      </c>
      <c r="D48" s="271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</row>
    <row r="49" spans="1:21" ht="25.5" x14ac:dyDescent="0.25">
      <c r="A49" s="234"/>
      <c r="B49" s="242"/>
      <c r="C49" s="163" t="s">
        <v>328</v>
      </c>
      <c r="D49" s="271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</row>
    <row r="50" spans="1:21" x14ac:dyDescent="0.25">
      <c r="A50" s="234"/>
      <c r="B50" s="242"/>
      <c r="C50" s="163" t="s">
        <v>329</v>
      </c>
      <c r="D50" s="271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</row>
    <row r="51" spans="1:21" x14ac:dyDescent="0.25">
      <c r="A51" s="234"/>
      <c r="B51" s="242"/>
      <c r="C51" s="163" t="s">
        <v>330</v>
      </c>
      <c r="D51" s="272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</row>
    <row r="52" spans="1:21" x14ac:dyDescent="0.25">
      <c r="A52" s="235"/>
      <c r="B52" s="113"/>
      <c r="C52" s="113" t="s">
        <v>22</v>
      </c>
      <c r="D52" s="107">
        <f t="shared" ref="D52:U52" si="2">SUM(D43:D51)</f>
        <v>150</v>
      </c>
      <c r="E52" s="107">
        <f t="shared" si="2"/>
        <v>14.4</v>
      </c>
      <c r="F52" s="107">
        <f t="shared" si="2"/>
        <v>3.3</v>
      </c>
      <c r="G52" s="107">
        <f t="shared" si="2"/>
        <v>84.3</v>
      </c>
      <c r="H52" s="107">
        <f t="shared" si="2"/>
        <v>426</v>
      </c>
      <c r="I52" s="107">
        <f t="shared" si="2"/>
        <v>0.21</v>
      </c>
      <c r="J52" s="107">
        <f t="shared" si="2"/>
        <v>0</v>
      </c>
      <c r="K52" s="107">
        <f t="shared" si="2"/>
        <v>0</v>
      </c>
      <c r="L52" s="107">
        <f t="shared" si="2"/>
        <v>0</v>
      </c>
      <c r="M52" s="107">
        <f t="shared" si="2"/>
        <v>0.3</v>
      </c>
      <c r="N52" s="107">
        <f t="shared" si="2"/>
        <v>90</v>
      </c>
      <c r="O52" s="107">
        <f t="shared" si="2"/>
        <v>141</v>
      </c>
      <c r="P52" s="107">
        <f t="shared" si="2"/>
        <v>27</v>
      </c>
      <c r="Q52" s="107">
        <f t="shared" si="2"/>
        <v>1.5</v>
      </c>
      <c r="R52" s="107">
        <f t="shared" si="2"/>
        <v>0</v>
      </c>
      <c r="S52" s="107">
        <f t="shared" si="2"/>
        <v>0</v>
      </c>
      <c r="T52" s="107">
        <f t="shared" si="2"/>
        <v>0</v>
      </c>
      <c r="U52" s="107">
        <f t="shared" si="2"/>
        <v>0</v>
      </c>
    </row>
    <row r="53" spans="1:21" ht="32.25" customHeight="1" x14ac:dyDescent="0.25">
      <c r="A53" s="233" t="s">
        <v>54</v>
      </c>
      <c r="B53" s="246" t="s">
        <v>96</v>
      </c>
      <c r="C53" s="165" t="s">
        <v>33</v>
      </c>
      <c r="D53" s="243">
        <v>120</v>
      </c>
      <c r="E53" s="217">
        <v>19.2</v>
      </c>
      <c r="F53" s="217">
        <v>5.3</v>
      </c>
      <c r="G53" s="217">
        <v>13.4</v>
      </c>
      <c r="H53" s="217">
        <v>168</v>
      </c>
      <c r="I53" s="217">
        <v>0.06</v>
      </c>
      <c r="J53" s="217">
        <v>7.0000000000000007E-2</v>
      </c>
      <c r="K53" s="217">
        <v>6.3</v>
      </c>
      <c r="L53" s="217">
        <v>0.6</v>
      </c>
      <c r="M53" s="217">
        <v>29.3</v>
      </c>
      <c r="N53" s="217">
        <v>143.6</v>
      </c>
      <c r="O53" s="217">
        <v>63.8</v>
      </c>
      <c r="P53" s="217">
        <v>1.4</v>
      </c>
      <c r="Q53" s="217">
        <v>1.03</v>
      </c>
      <c r="R53" s="217">
        <v>217</v>
      </c>
      <c r="S53" s="217">
        <v>18.399999999999999</v>
      </c>
      <c r="T53" s="217">
        <v>32</v>
      </c>
      <c r="U53" s="217">
        <v>4</v>
      </c>
    </row>
    <row r="54" spans="1:21" ht="27.75" customHeight="1" x14ac:dyDescent="0.25">
      <c r="A54" s="234"/>
      <c r="B54" s="247"/>
      <c r="C54" s="163" t="s">
        <v>306</v>
      </c>
      <c r="D54" s="244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</row>
    <row r="55" spans="1:21" ht="15.6" customHeight="1" x14ac:dyDescent="0.25">
      <c r="A55" s="234"/>
      <c r="B55" s="247"/>
      <c r="C55" s="163" t="s">
        <v>234</v>
      </c>
      <c r="D55" s="244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</row>
    <row r="56" spans="1:21" ht="25.5" customHeight="1" x14ac:dyDescent="0.25">
      <c r="A56" s="234"/>
      <c r="B56" s="247"/>
      <c r="C56" s="163" t="s">
        <v>235</v>
      </c>
      <c r="D56" s="244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</row>
    <row r="57" spans="1:21" ht="23.25" customHeight="1" x14ac:dyDescent="0.25">
      <c r="A57" s="234"/>
      <c r="B57" s="247"/>
      <c r="C57" s="163" t="s">
        <v>236</v>
      </c>
      <c r="D57" s="244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</row>
    <row r="58" spans="1:21" ht="30.75" customHeight="1" x14ac:dyDescent="0.25">
      <c r="A58" s="234"/>
      <c r="B58" s="247"/>
      <c r="C58" s="163" t="s">
        <v>237</v>
      </c>
      <c r="D58" s="244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</row>
    <row r="59" spans="1:21" ht="15.6" customHeight="1" x14ac:dyDescent="0.25">
      <c r="A59" s="234"/>
      <c r="B59" s="247"/>
      <c r="C59" s="163" t="s">
        <v>172</v>
      </c>
      <c r="D59" s="244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</row>
    <row r="60" spans="1:21" ht="15.6" customHeight="1" x14ac:dyDescent="0.25">
      <c r="A60" s="234"/>
      <c r="B60" s="247"/>
      <c r="C60" s="163" t="s">
        <v>238</v>
      </c>
      <c r="D60" s="244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</row>
    <row r="61" spans="1:21" ht="15.6" customHeight="1" x14ac:dyDescent="0.25">
      <c r="A61" s="234"/>
      <c r="B61" s="247"/>
      <c r="C61" s="53" t="s">
        <v>97</v>
      </c>
      <c r="D61" s="244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</row>
    <row r="62" spans="1:21" ht="15.6" customHeight="1" x14ac:dyDescent="0.25">
      <c r="A62" s="234"/>
      <c r="B62" s="248"/>
      <c r="C62" s="53" t="s">
        <v>98</v>
      </c>
      <c r="D62" s="245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</row>
    <row r="63" spans="1:21" ht="15.6" customHeight="1" x14ac:dyDescent="0.25">
      <c r="A63" s="234"/>
      <c r="B63" s="227" t="s">
        <v>99</v>
      </c>
      <c r="C63" s="165" t="s">
        <v>34</v>
      </c>
      <c r="D63" s="223">
        <v>180</v>
      </c>
      <c r="E63" s="230">
        <v>6.62</v>
      </c>
      <c r="F63" s="230">
        <v>6.4</v>
      </c>
      <c r="G63" s="230">
        <v>30.4</v>
      </c>
      <c r="H63" s="230">
        <v>253.3</v>
      </c>
      <c r="I63" s="223">
        <v>7.0000000000000007E-2</v>
      </c>
      <c r="J63" s="266">
        <v>0</v>
      </c>
      <c r="K63" s="266">
        <v>0</v>
      </c>
      <c r="L63" s="223">
        <v>0</v>
      </c>
      <c r="M63" s="223">
        <v>4.4999999999999998E-2</v>
      </c>
      <c r="N63" s="223">
        <v>9.09</v>
      </c>
      <c r="O63" s="223">
        <v>47.14</v>
      </c>
      <c r="P63" s="223">
        <v>17.350000000000001</v>
      </c>
      <c r="Q63" s="223">
        <v>0.92</v>
      </c>
      <c r="R63" s="266">
        <v>347</v>
      </c>
      <c r="S63" s="266">
        <v>0</v>
      </c>
      <c r="T63" s="266">
        <v>0</v>
      </c>
      <c r="U63" s="266">
        <v>127.8</v>
      </c>
    </row>
    <row r="64" spans="1:21" ht="15.6" customHeight="1" x14ac:dyDescent="0.25">
      <c r="A64" s="234"/>
      <c r="B64" s="228"/>
      <c r="C64" s="163" t="s">
        <v>356</v>
      </c>
      <c r="D64" s="224"/>
      <c r="E64" s="230"/>
      <c r="F64" s="230"/>
      <c r="G64" s="230"/>
      <c r="H64" s="230"/>
      <c r="I64" s="224"/>
      <c r="J64" s="267"/>
      <c r="K64" s="267"/>
      <c r="L64" s="224"/>
      <c r="M64" s="224"/>
      <c r="N64" s="224"/>
      <c r="O64" s="224"/>
      <c r="P64" s="224"/>
      <c r="Q64" s="224"/>
      <c r="R64" s="267"/>
      <c r="S64" s="267"/>
      <c r="T64" s="267"/>
      <c r="U64" s="267"/>
    </row>
    <row r="65" spans="1:21" ht="15.6" customHeight="1" x14ac:dyDescent="0.25">
      <c r="A65" s="234"/>
      <c r="B65" s="228"/>
      <c r="C65" s="163" t="s">
        <v>357</v>
      </c>
      <c r="D65" s="224"/>
      <c r="E65" s="230"/>
      <c r="F65" s="230"/>
      <c r="G65" s="230"/>
      <c r="H65" s="230"/>
      <c r="I65" s="224"/>
      <c r="J65" s="267"/>
      <c r="K65" s="267"/>
      <c r="L65" s="224"/>
      <c r="M65" s="224"/>
      <c r="N65" s="224"/>
      <c r="O65" s="224"/>
      <c r="P65" s="224"/>
      <c r="Q65" s="224"/>
      <c r="R65" s="267"/>
      <c r="S65" s="267"/>
      <c r="T65" s="267"/>
      <c r="U65" s="267"/>
    </row>
    <row r="66" spans="1:21" ht="15.6" customHeight="1" x14ac:dyDescent="0.25">
      <c r="A66" s="234"/>
      <c r="B66" s="228"/>
      <c r="C66" s="163" t="s">
        <v>240</v>
      </c>
      <c r="D66" s="224"/>
      <c r="E66" s="230"/>
      <c r="F66" s="230"/>
      <c r="G66" s="230"/>
      <c r="H66" s="230"/>
      <c r="I66" s="224"/>
      <c r="J66" s="267"/>
      <c r="K66" s="267"/>
      <c r="L66" s="224"/>
      <c r="M66" s="224"/>
      <c r="N66" s="224"/>
      <c r="O66" s="224"/>
      <c r="P66" s="224"/>
      <c r="Q66" s="224"/>
      <c r="R66" s="267"/>
      <c r="S66" s="267"/>
      <c r="T66" s="267"/>
      <c r="U66" s="267"/>
    </row>
    <row r="67" spans="1:21" x14ac:dyDescent="0.25">
      <c r="A67" s="234"/>
      <c r="B67" s="227" t="s">
        <v>83</v>
      </c>
      <c r="C67" s="56" t="s">
        <v>20</v>
      </c>
      <c r="D67" s="223">
        <v>200</v>
      </c>
      <c r="E67" s="223">
        <v>0.2</v>
      </c>
      <c r="F67" s="223">
        <v>0</v>
      </c>
      <c r="G67" s="223">
        <v>6.5</v>
      </c>
      <c r="H67" s="223">
        <v>26.8</v>
      </c>
      <c r="I67" s="223">
        <v>0</v>
      </c>
      <c r="J67" s="223">
        <v>0.01</v>
      </c>
      <c r="K67" s="223">
        <v>0.3</v>
      </c>
      <c r="L67" s="223">
        <v>0</v>
      </c>
      <c r="M67" s="223">
        <v>0.04</v>
      </c>
      <c r="N67" s="223">
        <v>4.5</v>
      </c>
      <c r="O67" s="223">
        <v>7.2</v>
      </c>
      <c r="P67" s="223">
        <v>3.8</v>
      </c>
      <c r="Q67" s="223">
        <v>0.73</v>
      </c>
      <c r="R67" s="223">
        <v>20.8</v>
      </c>
      <c r="S67" s="223">
        <v>0</v>
      </c>
      <c r="T67" s="223">
        <v>0</v>
      </c>
      <c r="U67" s="223">
        <v>0</v>
      </c>
    </row>
    <row r="68" spans="1:21" x14ac:dyDescent="0.25">
      <c r="A68" s="234"/>
      <c r="B68" s="228"/>
      <c r="C68" s="100" t="s">
        <v>21</v>
      </c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</row>
    <row r="69" spans="1:21" x14ac:dyDescent="0.25">
      <c r="A69" s="234"/>
      <c r="B69" s="229"/>
      <c r="C69" s="100" t="s">
        <v>82</v>
      </c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</row>
    <row r="70" spans="1:21" x14ac:dyDescent="0.25">
      <c r="A70" s="234"/>
      <c r="B70" s="74"/>
      <c r="C70" s="56" t="s">
        <v>19</v>
      </c>
      <c r="D70" s="86">
        <v>45</v>
      </c>
      <c r="E70" s="86">
        <v>4.83</v>
      </c>
      <c r="F70" s="86">
        <v>2.0499999999999998</v>
      </c>
      <c r="G70" s="86">
        <v>21.53</v>
      </c>
      <c r="H70" s="86">
        <v>124.1</v>
      </c>
      <c r="I70" s="86">
        <v>0.12</v>
      </c>
      <c r="J70" s="86">
        <v>0.9</v>
      </c>
      <c r="K70" s="86">
        <v>0</v>
      </c>
      <c r="L70" s="86">
        <v>0</v>
      </c>
      <c r="M70" s="86">
        <v>0.6</v>
      </c>
      <c r="N70" s="86">
        <v>38.15</v>
      </c>
      <c r="O70" s="86">
        <v>38.799999999999997</v>
      </c>
      <c r="P70" s="86">
        <v>12.3</v>
      </c>
      <c r="Q70" s="86">
        <v>1.5</v>
      </c>
      <c r="R70" s="126">
        <v>156.4</v>
      </c>
      <c r="S70" s="86">
        <v>0</v>
      </c>
      <c r="T70" s="86">
        <v>8.5</v>
      </c>
      <c r="U70" s="86">
        <v>0</v>
      </c>
    </row>
    <row r="71" spans="1:21" x14ac:dyDescent="0.2">
      <c r="A71" s="235"/>
      <c r="B71" s="100"/>
      <c r="C71" s="70" t="s">
        <v>52</v>
      </c>
      <c r="D71" s="23">
        <f t="shared" ref="D71:U71" si="3">SUM(D53:D70)</f>
        <v>545</v>
      </c>
      <c r="E71" s="23">
        <f t="shared" si="3"/>
        <v>30.85</v>
      </c>
      <c r="F71" s="23">
        <f t="shared" si="3"/>
        <v>13.75</v>
      </c>
      <c r="G71" s="23">
        <f t="shared" si="3"/>
        <v>71.83</v>
      </c>
      <c r="H71" s="23">
        <f t="shared" si="3"/>
        <v>572.20000000000005</v>
      </c>
      <c r="I71" s="23">
        <f t="shared" si="3"/>
        <v>0.25</v>
      </c>
      <c r="J71" s="23">
        <f t="shared" si="3"/>
        <v>0.98</v>
      </c>
      <c r="K71" s="23">
        <f t="shared" si="3"/>
        <v>6.6</v>
      </c>
      <c r="L71" s="23">
        <f t="shared" si="3"/>
        <v>0.6</v>
      </c>
      <c r="M71" s="23">
        <f t="shared" si="3"/>
        <v>29.985000000000003</v>
      </c>
      <c r="N71" s="23">
        <f t="shared" si="3"/>
        <v>195.34</v>
      </c>
      <c r="O71" s="23">
        <f t="shared" si="3"/>
        <v>156.94</v>
      </c>
      <c r="P71" s="23">
        <f t="shared" si="3"/>
        <v>34.85</v>
      </c>
      <c r="Q71" s="23">
        <f t="shared" si="3"/>
        <v>4.18</v>
      </c>
      <c r="R71" s="23">
        <f t="shared" si="3"/>
        <v>741.19999999999993</v>
      </c>
      <c r="S71" s="23">
        <f t="shared" si="3"/>
        <v>18.399999999999999</v>
      </c>
      <c r="T71" s="23">
        <f t="shared" si="3"/>
        <v>40.5</v>
      </c>
      <c r="U71" s="23">
        <f t="shared" si="3"/>
        <v>131.80000000000001</v>
      </c>
    </row>
    <row r="72" spans="1:21" ht="30.75" customHeight="1" x14ac:dyDescent="0.25">
      <c r="A72" s="231" t="s">
        <v>50</v>
      </c>
      <c r="B72" s="53" t="s">
        <v>107</v>
      </c>
      <c r="C72" s="101" t="s">
        <v>310</v>
      </c>
      <c r="D72" s="108">
        <v>200</v>
      </c>
      <c r="E72" s="108">
        <v>5.6</v>
      </c>
      <c r="F72" s="108">
        <v>6.38</v>
      </c>
      <c r="G72" s="108">
        <v>8.18</v>
      </c>
      <c r="H72" s="108">
        <v>112.52</v>
      </c>
      <c r="I72" s="108">
        <v>0.08</v>
      </c>
      <c r="J72" s="108">
        <v>0.02</v>
      </c>
      <c r="K72" s="108">
        <v>0.04</v>
      </c>
      <c r="L72" s="108">
        <v>3.6</v>
      </c>
      <c r="M72" s="108">
        <v>1.4</v>
      </c>
      <c r="N72" s="108">
        <v>240</v>
      </c>
      <c r="O72" s="108">
        <v>180</v>
      </c>
      <c r="P72" s="108">
        <v>28</v>
      </c>
      <c r="Q72" s="108">
        <v>0.2</v>
      </c>
      <c r="R72" s="108">
        <v>135</v>
      </c>
      <c r="S72" s="108">
        <v>1</v>
      </c>
      <c r="T72" s="108">
        <v>3.7</v>
      </c>
      <c r="U72" s="108">
        <v>0</v>
      </c>
    </row>
    <row r="73" spans="1:21" x14ac:dyDescent="0.2">
      <c r="A73" s="232"/>
      <c r="B73" s="50"/>
      <c r="C73" s="117" t="s">
        <v>52</v>
      </c>
      <c r="D73" s="4">
        <f t="shared" ref="D73:U73" si="4">SUM(D72:D72)</f>
        <v>200</v>
      </c>
      <c r="E73" s="4">
        <f t="shared" si="4"/>
        <v>5.6</v>
      </c>
      <c r="F73" s="4">
        <f t="shared" si="4"/>
        <v>6.38</v>
      </c>
      <c r="G73" s="4">
        <f t="shared" si="4"/>
        <v>8.18</v>
      </c>
      <c r="H73" s="4">
        <f t="shared" si="4"/>
        <v>112.52</v>
      </c>
      <c r="I73" s="4">
        <f t="shared" si="4"/>
        <v>0.08</v>
      </c>
      <c r="J73" s="4">
        <f t="shared" si="4"/>
        <v>0.02</v>
      </c>
      <c r="K73" s="4">
        <f t="shared" si="4"/>
        <v>0.04</v>
      </c>
      <c r="L73" s="4">
        <f t="shared" si="4"/>
        <v>3.6</v>
      </c>
      <c r="M73" s="4">
        <f t="shared" si="4"/>
        <v>1.4</v>
      </c>
      <c r="N73" s="4">
        <f t="shared" si="4"/>
        <v>240</v>
      </c>
      <c r="O73" s="4">
        <f t="shared" si="4"/>
        <v>180</v>
      </c>
      <c r="P73" s="4">
        <f t="shared" si="4"/>
        <v>28</v>
      </c>
      <c r="Q73" s="4">
        <f t="shared" si="4"/>
        <v>0.2</v>
      </c>
      <c r="R73" s="4">
        <f t="shared" si="4"/>
        <v>135</v>
      </c>
      <c r="S73" s="4">
        <f t="shared" si="4"/>
        <v>1</v>
      </c>
      <c r="T73" s="4">
        <f t="shared" si="4"/>
        <v>3.7</v>
      </c>
      <c r="U73" s="4">
        <f t="shared" si="4"/>
        <v>0</v>
      </c>
    </row>
    <row r="74" spans="1:21" ht="15.75" x14ac:dyDescent="0.25">
      <c r="A74" s="114"/>
      <c r="B74" s="53"/>
      <c r="C74" s="43" t="s">
        <v>53</v>
      </c>
      <c r="D74" s="107">
        <f t="shared" ref="D74:U74" si="5">SUM(D13,D42,D52,D71,D73)</f>
        <v>2155</v>
      </c>
      <c r="E74" s="107">
        <f t="shared" si="5"/>
        <v>98.6</v>
      </c>
      <c r="F74" s="107">
        <f t="shared" si="5"/>
        <v>67.58</v>
      </c>
      <c r="G74" s="107">
        <f t="shared" si="5"/>
        <v>316.48</v>
      </c>
      <c r="H74" s="107">
        <f t="shared" si="5"/>
        <v>2394.52</v>
      </c>
      <c r="I74" s="107">
        <f t="shared" si="5"/>
        <v>1.29</v>
      </c>
      <c r="J74" s="107">
        <f t="shared" si="5"/>
        <v>1.77</v>
      </c>
      <c r="K74" s="107">
        <f t="shared" si="5"/>
        <v>160.40999999999997</v>
      </c>
      <c r="L74" s="107">
        <f t="shared" si="5"/>
        <v>4.5199999999999996</v>
      </c>
      <c r="M74" s="107">
        <f t="shared" si="5"/>
        <v>47.494999999999997</v>
      </c>
      <c r="N74" s="107">
        <f t="shared" si="5"/>
        <v>871.99</v>
      </c>
      <c r="O74" s="107">
        <f t="shared" si="5"/>
        <v>1160.25</v>
      </c>
      <c r="P74" s="107">
        <f t="shared" si="5"/>
        <v>335.04</v>
      </c>
      <c r="Q74" s="107">
        <f t="shared" si="5"/>
        <v>18.349999999999998</v>
      </c>
      <c r="R74" s="107">
        <f t="shared" si="5"/>
        <v>2328.1</v>
      </c>
      <c r="S74" s="107">
        <f t="shared" si="5"/>
        <v>118.80000000000001</v>
      </c>
      <c r="T74" s="107">
        <f t="shared" si="5"/>
        <v>74.03</v>
      </c>
      <c r="U74" s="107">
        <f t="shared" si="5"/>
        <v>676.73</v>
      </c>
    </row>
    <row r="78" spans="1:21" x14ac:dyDescent="0.25">
      <c r="B78" s="115"/>
      <c r="C78" s="116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</row>
    <row r="79" spans="1:21" x14ac:dyDescent="0.25">
      <c r="B79" s="115"/>
      <c r="C79" s="115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</row>
    <row r="80" spans="1:21" x14ac:dyDescent="0.25">
      <c r="B80" s="115"/>
      <c r="C80" s="115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</row>
  </sheetData>
  <mergeCells count="202">
    <mergeCell ref="B43:B51"/>
    <mergeCell ref="D43:D51"/>
    <mergeCell ref="E43:E51"/>
    <mergeCell ref="D24:D30"/>
    <mergeCell ref="E24:E30"/>
    <mergeCell ref="F24:F30"/>
    <mergeCell ref="G24:G30"/>
    <mergeCell ref="H24:H30"/>
    <mergeCell ref="I24:I30"/>
    <mergeCell ref="G31:G35"/>
    <mergeCell ref="H31:H35"/>
    <mergeCell ref="G43:G51"/>
    <mergeCell ref="I36:I39"/>
    <mergeCell ref="I43:I51"/>
    <mergeCell ref="H43:H51"/>
    <mergeCell ref="I31:I35"/>
    <mergeCell ref="D36:D39"/>
    <mergeCell ref="E36:E39"/>
    <mergeCell ref="F36:F39"/>
    <mergeCell ref="G36:G39"/>
    <mergeCell ref="H36:H39"/>
    <mergeCell ref="T67:T69"/>
    <mergeCell ref="N43:N51"/>
    <mergeCell ref="M43:M51"/>
    <mergeCell ref="K43:K51"/>
    <mergeCell ref="U67:U69"/>
    <mergeCell ref="U4:U9"/>
    <mergeCell ref="U14:U23"/>
    <mergeCell ref="U31:U35"/>
    <mergeCell ref="U43:U51"/>
    <mergeCell ref="U53:U62"/>
    <mergeCell ref="S14:S23"/>
    <mergeCell ref="S31:S35"/>
    <mergeCell ref="S43:S51"/>
    <mergeCell ref="S53:S62"/>
    <mergeCell ref="T4:T9"/>
    <mergeCell ref="T14:T23"/>
    <mergeCell ref="T31:T35"/>
    <mergeCell ref="T43:T51"/>
    <mergeCell ref="T53:T62"/>
    <mergeCell ref="S4:S9"/>
    <mergeCell ref="S63:S66"/>
    <mergeCell ref="T63:T66"/>
    <mergeCell ref="U63:U66"/>
    <mergeCell ref="S36:S39"/>
    <mergeCell ref="T36:T39"/>
    <mergeCell ref="U36:U39"/>
    <mergeCell ref="T24:T30"/>
    <mergeCell ref="U24:U30"/>
    <mergeCell ref="M4:M9"/>
    <mergeCell ref="N4:N9"/>
    <mergeCell ref="K4:K9"/>
    <mergeCell ref="J4:J9"/>
    <mergeCell ref="L4:L9"/>
    <mergeCell ref="K31:K35"/>
    <mergeCell ref="M31:M35"/>
    <mergeCell ref="O14:O23"/>
    <mergeCell ref="R10:R12"/>
    <mergeCell ref="S10:S12"/>
    <mergeCell ref="T10:T12"/>
    <mergeCell ref="U10:U12"/>
    <mergeCell ref="R14:R23"/>
    <mergeCell ref="R31:R35"/>
    <mergeCell ref="R24:R30"/>
    <mergeCell ref="S24:S30"/>
    <mergeCell ref="L24:L30"/>
    <mergeCell ref="M24:M30"/>
    <mergeCell ref="N24:N30"/>
    <mergeCell ref="O24:O30"/>
    <mergeCell ref="S67:S69"/>
    <mergeCell ref="R4:R9"/>
    <mergeCell ref="J24:J30"/>
    <mergeCell ref="K24:K30"/>
    <mergeCell ref="R63:R66"/>
    <mergeCell ref="R36:R39"/>
    <mergeCell ref="Q43:Q51"/>
    <mergeCell ref="P43:P51"/>
    <mergeCell ref="O63:O66"/>
    <mergeCell ref="M53:M62"/>
    <mergeCell ref="J43:J51"/>
    <mergeCell ref="J53:J62"/>
    <mergeCell ref="L43:L51"/>
    <mergeCell ref="L53:L62"/>
    <mergeCell ref="P24:P30"/>
    <mergeCell ref="Q24:Q30"/>
    <mergeCell ref="P14:P23"/>
    <mergeCell ref="Q14:Q23"/>
    <mergeCell ref="J14:J23"/>
    <mergeCell ref="L14:L23"/>
    <mergeCell ref="K14:K23"/>
    <mergeCell ref="J63:J66"/>
    <mergeCell ref="K63:K66"/>
    <mergeCell ref="L63:L66"/>
    <mergeCell ref="G4:G9"/>
    <mergeCell ref="A1:U1"/>
    <mergeCell ref="A2:A3"/>
    <mergeCell ref="B2:C3"/>
    <mergeCell ref="D2:D3"/>
    <mergeCell ref="E2:G2"/>
    <mergeCell ref="H2:H3"/>
    <mergeCell ref="I2:M2"/>
    <mergeCell ref="N2:U2"/>
    <mergeCell ref="A4:A13"/>
    <mergeCell ref="B4:B9"/>
    <mergeCell ref="D4:D9"/>
    <mergeCell ref="E4:E9"/>
    <mergeCell ref="F4:F9"/>
    <mergeCell ref="Q4:Q9"/>
    <mergeCell ref="O4:O9"/>
    <mergeCell ref="P4:P9"/>
    <mergeCell ref="H4:H9"/>
    <mergeCell ref="I4:I9"/>
    <mergeCell ref="D10:D12"/>
    <mergeCell ref="E10:E12"/>
    <mergeCell ref="F10:F12"/>
    <mergeCell ref="G10:G12"/>
    <mergeCell ref="H10:H12"/>
    <mergeCell ref="A72:A73"/>
    <mergeCell ref="A43:A52"/>
    <mergeCell ref="A53:A71"/>
    <mergeCell ref="A14:A42"/>
    <mergeCell ref="B14:B23"/>
    <mergeCell ref="D14:D23"/>
    <mergeCell ref="E14:E23"/>
    <mergeCell ref="F14:F23"/>
    <mergeCell ref="F31:F35"/>
    <mergeCell ref="B36:B39"/>
    <mergeCell ref="F67:F69"/>
    <mergeCell ref="B24:B27"/>
    <mergeCell ref="F43:F51"/>
    <mergeCell ref="B63:B66"/>
    <mergeCell ref="D63:D66"/>
    <mergeCell ref="E63:E66"/>
    <mergeCell ref="F63:F66"/>
    <mergeCell ref="D53:D62"/>
    <mergeCell ref="B53:B62"/>
    <mergeCell ref="E53:E62"/>
    <mergeCell ref="F53:F62"/>
    <mergeCell ref="B31:B35"/>
    <mergeCell ref="D31:D35"/>
    <mergeCell ref="E31:E35"/>
    <mergeCell ref="B67:B69"/>
    <mergeCell ref="D67:D69"/>
    <mergeCell ref="E67:E69"/>
    <mergeCell ref="G67:G69"/>
    <mergeCell ref="H53:H62"/>
    <mergeCell ref="I53:I62"/>
    <mergeCell ref="G63:G66"/>
    <mergeCell ref="H63:H66"/>
    <mergeCell ref="I63:I66"/>
    <mergeCell ref="G53:G62"/>
    <mergeCell ref="G14:G23"/>
    <mergeCell ref="H14:H23"/>
    <mergeCell ref="I14:I23"/>
    <mergeCell ref="M14:M23"/>
    <mergeCell ref="N14:N23"/>
    <mergeCell ref="H67:H69"/>
    <mergeCell ref="I67:I69"/>
    <mergeCell ref="M67:M69"/>
    <mergeCell ref="N67:N69"/>
    <mergeCell ref="N53:N62"/>
    <mergeCell ref="L67:L69"/>
    <mergeCell ref="J67:J69"/>
    <mergeCell ref="K67:K69"/>
    <mergeCell ref="M63:M66"/>
    <mergeCell ref="N63:N66"/>
    <mergeCell ref="N31:N35"/>
    <mergeCell ref="J31:J35"/>
    <mergeCell ref="J36:J39"/>
    <mergeCell ref="K36:K39"/>
    <mergeCell ref="L36:L39"/>
    <mergeCell ref="M36:M39"/>
    <mergeCell ref="N36:N39"/>
    <mergeCell ref="M10:M12"/>
    <mergeCell ref="N10:N12"/>
    <mergeCell ref="O10:O12"/>
    <mergeCell ref="P10:P12"/>
    <mergeCell ref="Q10:Q12"/>
    <mergeCell ref="P31:P35"/>
    <mergeCell ref="Q31:Q35"/>
    <mergeCell ref="I10:I12"/>
    <mergeCell ref="J10:J12"/>
    <mergeCell ref="K10:K12"/>
    <mergeCell ref="L10:L12"/>
    <mergeCell ref="O31:O35"/>
    <mergeCell ref="R43:R51"/>
    <mergeCell ref="R53:R62"/>
    <mergeCell ref="L31:L35"/>
    <mergeCell ref="Q53:Q62"/>
    <mergeCell ref="K53:K62"/>
    <mergeCell ref="O67:O69"/>
    <mergeCell ref="P67:P69"/>
    <mergeCell ref="Q67:Q69"/>
    <mergeCell ref="P63:P66"/>
    <mergeCell ref="Q63:Q66"/>
    <mergeCell ref="O53:O62"/>
    <mergeCell ref="R67:R69"/>
    <mergeCell ref="O36:O39"/>
    <mergeCell ref="P36:P39"/>
    <mergeCell ref="Q36:Q39"/>
    <mergeCell ref="O43:O51"/>
    <mergeCell ref="P53:P62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zoomScaleNormal="100" workbookViewId="0">
      <selection activeCell="F15" sqref="F15:F25"/>
    </sheetView>
  </sheetViews>
  <sheetFormatPr defaultRowHeight="15" x14ac:dyDescent="0.25"/>
  <cols>
    <col min="1" max="1" width="4.28515625" customWidth="1"/>
    <col min="2" max="2" width="16.42578125" style="37" customWidth="1"/>
    <col min="3" max="3" width="22.140625" style="37" customWidth="1"/>
    <col min="4" max="4" width="8.28515625" customWidth="1"/>
    <col min="8" max="8" width="8.28515625" customWidth="1"/>
    <col min="9" max="9" width="6.85546875" customWidth="1"/>
    <col min="10" max="10" width="6.5703125" customWidth="1"/>
    <col min="11" max="11" width="7.140625" customWidth="1"/>
    <col min="12" max="12" width="6.5703125" customWidth="1"/>
  </cols>
  <sheetData>
    <row r="1" spans="1:21" ht="16.5" thickBot="1" x14ac:dyDescent="0.3">
      <c r="A1" s="279" t="s">
        <v>66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</row>
    <row r="2" spans="1:21" ht="37.15" customHeight="1" thickBot="1" x14ac:dyDescent="0.3">
      <c r="A2" s="13"/>
      <c r="B2" s="280" t="s">
        <v>0</v>
      </c>
      <c r="C2" s="280" t="s">
        <v>1</v>
      </c>
      <c r="D2" s="280" t="s">
        <v>2</v>
      </c>
      <c r="E2" s="287" t="s">
        <v>3</v>
      </c>
      <c r="F2" s="288"/>
      <c r="G2" s="289"/>
      <c r="H2" s="280" t="s">
        <v>4</v>
      </c>
      <c r="I2" s="287" t="s">
        <v>5</v>
      </c>
      <c r="J2" s="288"/>
      <c r="K2" s="288"/>
      <c r="L2" s="288"/>
      <c r="M2" s="289"/>
      <c r="N2" s="287" t="s">
        <v>6</v>
      </c>
      <c r="O2" s="288"/>
      <c r="P2" s="288"/>
      <c r="Q2" s="288"/>
      <c r="R2" s="288"/>
      <c r="S2" s="288"/>
      <c r="T2" s="288"/>
      <c r="U2" s="289"/>
    </row>
    <row r="3" spans="1:21" ht="15.6" customHeight="1" thickBot="1" x14ac:dyDescent="0.3">
      <c r="A3" s="12"/>
      <c r="B3" s="281"/>
      <c r="C3" s="282"/>
      <c r="D3" s="282"/>
      <c r="E3" s="1" t="s">
        <v>7</v>
      </c>
      <c r="F3" s="1" t="s">
        <v>8</v>
      </c>
      <c r="G3" s="1" t="s">
        <v>9</v>
      </c>
      <c r="H3" s="282"/>
      <c r="I3" s="1" t="s">
        <v>10</v>
      </c>
      <c r="J3" s="1" t="s">
        <v>75</v>
      </c>
      <c r="K3" s="1" t="s">
        <v>76</v>
      </c>
      <c r="L3" s="1" t="s">
        <v>77</v>
      </c>
      <c r="M3" s="1" t="s">
        <v>11</v>
      </c>
      <c r="N3" s="1" t="s">
        <v>12</v>
      </c>
      <c r="O3" s="1" t="s">
        <v>13</v>
      </c>
      <c r="P3" s="1" t="s">
        <v>14</v>
      </c>
      <c r="Q3" s="31" t="s">
        <v>15</v>
      </c>
      <c r="R3" s="1" t="s">
        <v>81</v>
      </c>
      <c r="S3" s="1" t="s">
        <v>79</v>
      </c>
      <c r="T3" s="1" t="s">
        <v>80</v>
      </c>
      <c r="U3" s="2" t="s">
        <v>78</v>
      </c>
    </row>
    <row r="4" spans="1:21" x14ac:dyDescent="0.25">
      <c r="A4" s="294" t="s">
        <v>16</v>
      </c>
      <c r="B4" s="274" t="s">
        <v>84</v>
      </c>
      <c r="C4" s="28" t="s">
        <v>58</v>
      </c>
      <c r="D4" s="295">
        <v>200</v>
      </c>
      <c r="E4" s="220">
        <v>25.3</v>
      </c>
      <c r="F4" s="220">
        <v>33.299999999999997</v>
      </c>
      <c r="G4" s="220">
        <v>4</v>
      </c>
      <c r="H4" s="220">
        <v>287.3</v>
      </c>
      <c r="I4" s="220">
        <v>7.0000000000000007E-2</v>
      </c>
      <c r="J4" s="220">
        <v>0.46</v>
      </c>
      <c r="K4" s="220">
        <v>222</v>
      </c>
      <c r="L4" s="220">
        <v>2.35</v>
      </c>
      <c r="M4" s="220">
        <v>0.37</v>
      </c>
      <c r="N4" s="220">
        <v>333</v>
      </c>
      <c r="O4" s="220">
        <v>26</v>
      </c>
      <c r="P4" s="220">
        <v>2.23</v>
      </c>
      <c r="Q4" s="220">
        <v>2.23</v>
      </c>
      <c r="R4" s="220">
        <v>39</v>
      </c>
      <c r="S4" s="220">
        <v>28.4</v>
      </c>
      <c r="T4" s="220">
        <v>18</v>
      </c>
      <c r="U4" s="220">
        <v>58</v>
      </c>
    </row>
    <row r="5" spans="1:21" x14ac:dyDescent="0.25">
      <c r="A5" s="294"/>
      <c r="B5" s="275"/>
      <c r="C5" s="6" t="s">
        <v>337</v>
      </c>
      <c r="D5" s="296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6" spans="1:21" x14ac:dyDescent="0.25">
      <c r="A6" s="294"/>
      <c r="B6" s="275"/>
      <c r="C6" s="6" t="s">
        <v>333</v>
      </c>
      <c r="D6" s="296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</row>
    <row r="7" spans="1:21" ht="26.25" x14ac:dyDescent="0.25">
      <c r="A7" s="294"/>
      <c r="B7" s="275"/>
      <c r="C7" s="6" t="s">
        <v>334</v>
      </c>
      <c r="D7" s="296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</row>
    <row r="8" spans="1:21" ht="26.25" x14ac:dyDescent="0.25">
      <c r="A8" s="294"/>
      <c r="B8" s="275"/>
      <c r="C8" s="6" t="s">
        <v>335</v>
      </c>
      <c r="D8" s="296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</row>
    <row r="9" spans="1:21" ht="33" customHeight="1" x14ac:dyDescent="0.25">
      <c r="A9" s="294"/>
      <c r="B9" s="286"/>
      <c r="C9" s="6" t="s">
        <v>336</v>
      </c>
      <c r="D9" s="297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</row>
    <row r="10" spans="1:21" ht="19.5" customHeight="1" x14ac:dyDescent="0.25">
      <c r="A10" s="294"/>
      <c r="B10" s="162"/>
      <c r="C10" s="56" t="s">
        <v>20</v>
      </c>
      <c r="D10" s="223">
        <v>200</v>
      </c>
      <c r="E10" s="223">
        <v>0.2</v>
      </c>
      <c r="F10" s="223">
        <v>0</v>
      </c>
      <c r="G10" s="223">
        <v>6.5</v>
      </c>
      <c r="H10" s="223">
        <v>26.8</v>
      </c>
      <c r="I10" s="223">
        <v>0</v>
      </c>
      <c r="J10" s="223">
        <v>0.01</v>
      </c>
      <c r="K10" s="223">
        <v>0.3</v>
      </c>
      <c r="L10" s="223">
        <v>0</v>
      </c>
      <c r="M10" s="223">
        <v>0.04</v>
      </c>
      <c r="N10" s="223">
        <v>4.5</v>
      </c>
      <c r="O10" s="223">
        <v>7.2</v>
      </c>
      <c r="P10" s="223">
        <v>3.8</v>
      </c>
      <c r="Q10" s="223">
        <v>0.73</v>
      </c>
      <c r="R10" s="223">
        <v>20.8</v>
      </c>
      <c r="S10" s="223">
        <v>0</v>
      </c>
      <c r="T10" s="223">
        <v>0</v>
      </c>
      <c r="U10" s="223">
        <v>0</v>
      </c>
    </row>
    <row r="11" spans="1:21" ht="18" customHeight="1" x14ac:dyDescent="0.25">
      <c r="A11" s="294"/>
      <c r="B11" s="162"/>
      <c r="C11" s="169" t="s">
        <v>21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</row>
    <row r="12" spans="1:21" x14ac:dyDescent="0.25">
      <c r="A12" s="294"/>
      <c r="B12" s="83"/>
      <c r="C12" s="169" t="s">
        <v>82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</row>
    <row r="13" spans="1:21" x14ac:dyDescent="0.25">
      <c r="A13" s="294"/>
      <c r="B13" s="81"/>
      <c r="C13" s="87" t="s">
        <v>19</v>
      </c>
      <c r="D13" s="86">
        <v>65</v>
      </c>
      <c r="E13" s="86">
        <v>6.9</v>
      </c>
      <c r="F13" s="86">
        <v>2.9</v>
      </c>
      <c r="G13" s="86">
        <v>30.8</v>
      </c>
      <c r="H13" s="86">
        <v>177.55</v>
      </c>
      <c r="I13" s="86">
        <v>0.25</v>
      </c>
      <c r="J13" s="86">
        <v>0.12</v>
      </c>
      <c r="K13" s="86">
        <v>0</v>
      </c>
      <c r="L13" s="86">
        <v>0</v>
      </c>
      <c r="M13" s="86">
        <v>0.13</v>
      </c>
      <c r="N13" s="86">
        <v>81</v>
      </c>
      <c r="O13" s="86">
        <v>83.6</v>
      </c>
      <c r="P13" s="86">
        <v>26.6</v>
      </c>
      <c r="Q13" s="86">
        <v>2.33</v>
      </c>
      <c r="R13" s="126">
        <v>156.4</v>
      </c>
      <c r="S13" s="86">
        <v>0</v>
      </c>
      <c r="T13" s="86">
        <v>1.52</v>
      </c>
      <c r="U13" s="86">
        <v>0</v>
      </c>
    </row>
    <row r="14" spans="1:21" x14ac:dyDescent="0.25">
      <c r="A14" s="163"/>
      <c r="B14" s="43"/>
      <c r="C14" s="43" t="s">
        <v>22</v>
      </c>
      <c r="D14" s="105">
        <f t="shared" ref="D14:U14" si="0">SUM(D4:D13)</f>
        <v>465</v>
      </c>
      <c r="E14" s="105">
        <f t="shared" si="0"/>
        <v>32.4</v>
      </c>
      <c r="F14" s="105">
        <f t="shared" si="0"/>
        <v>36.199999999999996</v>
      </c>
      <c r="G14" s="105">
        <f t="shared" si="0"/>
        <v>41.3</v>
      </c>
      <c r="H14" s="105">
        <f t="shared" si="0"/>
        <v>491.65000000000003</v>
      </c>
      <c r="I14" s="105">
        <f t="shared" si="0"/>
        <v>0.32</v>
      </c>
      <c r="J14" s="105">
        <f t="shared" si="0"/>
        <v>0.59000000000000008</v>
      </c>
      <c r="K14" s="105">
        <f t="shared" si="0"/>
        <v>222.3</v>
      </c>
      <c r="L14" s="105">
        <f t="shared" si="0"/>
        <v>2.35</v>
      </c>
      <c r="M14" s="105">
        <f t="shared" si="0"/>
        <v>0.54</v>
      </c>
      <c r="N14" s="105">
        <f t="shared" si="0"/>
        <v>418.5</v>
      </c>
      <c r="O14" s="105">
        <f t="shared" si="0"/>
        <v>116.8</v>
      </c>
      <c r="P14" s="105">
        <f t="shared" si="0"/>
        <v>32.630000000000003</v>
      </c>
      <c r="Q14" s="105">
        <f t="shared" si="0"/>
        <v>5.29</v>
      </c>
      <c r="R14" s="105">
        <f t="shared" si="0"/>
        <v>216.2</v>
      </c>
      <c r="S14" s="105">
        <f t="shared" si="0"/>
        <v>28.4</v>
      </c>
      <c r="T14" s="105">
        <f t="shared" si="0"/>
        <v>19.52</v>
      </c>
      <c r="U14" s="105">
        <f t="shared" si="0"/>
        <v>58</v>
      </c>
    </row>
    <row r="15" spans="1:21" ht="21" customHeight="1" x14ac:dyDescent="0.25">
      <c r="A15" s="285" t="s">
        <v>23</v>
      </c>
      <c r="B15" s="227" t="s">
        <v>86</v>
      </c>
      <c r="C15" s="56" t="s">
        <v>85</v>
      </c>
      <c r="D15" s="223">
        <v>200</v>
      </c>
      <c r="E15" s="290">
        <v>1.8</v>
      </c>
      <c r="F15" s="290">
        <v>4.28</v>
      </c>
      <c r="G15" s="290">
        <v>10.66</v>
      </c>
      <c r="H15" s="290">
        <v>88.3</v>
      </c>
      <c r="I15" s="290">
        <v>0.05</v>
      </c>
      <c r="J15" s="290">
        <v>0.04</v>
      </c>
      <c r="K15" s="290">
        <v>59.8</v>
      </c>
      <c r="L15" s="290">
        <v>0</v>
      </c>
      <c r="M15" s="290">
        <v>5.84</v>
      </c>
      <c r="N15" s="290">
        <v>25.2</v>
      </c>
      <c r="O15" s="290">
        <v>47.4</v>
      </c>
      <c r="P15" s="290">
        <v>20.8</v>
      </c>
      <c r="Q15" s="290">
        <v>1</v>
      </c>
      <c r="R15" s="290">
        <v>340</v>
      </c>
      <c r="S15" s="290">
        <v>17.600000000000001</v>
      </c>
      <c r="T15" s="290">
        <v>0.44</v>
      </c>
      <c r="U15" s="290">
        <v>124.8</v>
      </c>
    </row>
    <row r="16" spans="1:21" x14ac:dyDescent="0.25">
      <c r="A16" s="285"/>
      <c r="B16" s="228"/>
      <c r="C16" s="100" t="s">
        <v>87</v>
      </c>
      <c r="D16" s="224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</row>
    <row r="17" spans="1:21" x14ac:dyDescent="0.25">
      <c r="A17" s="285"/>
      <c r="B17" s="228"/>
      <c r="C17" s="100" t="s">
        <v>88</v>
      </c>
      <c r="D17" s="224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</row>
    <row r="18" spans="1:21" x14ac:dyDescent="0.25">
      <c r="A18" s="285"/>
      <c r="B18" s="228"/>
      <c r="C18" s="100" t="s">
        <v>90</v>
      </c>
      <c r="D18" s="224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</row>
    <row r="19" spans="1:21" x14ac:dyDescent="0.25">
      <c r="A19" s="285"/>
      <c r="B19" s="228"/>
      <c r="C19" s="100" t="s">
        <v>89</v>
      </c>
      <c r="D19" s="224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</row>
    <row r="20" spans="1:21" x14ac:dyDescent="0.25">
      <c r="A20" s="285"/>
      <c r="B20" s="228"/>
      <c r="C20" s="100" t="s">
        <v>91</v>
      </c>
      <c r="D20" s="224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</row>
    <row r="21" spans="1:21" x14ac:dyDescent="0.25">
      <c r="A21" s="285"/>
      <c r="B21" s="228"/>
      <c r="C21" s="100" t="s">
        <v>92</v>
      </c>
      <c r="D21" s="224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</row>
    <row r="22" spans="1:21" x14ac:dyDescent="0.25">
      <c r="A22" s="285"/>
      <c r="B22" s="228"/>
      <c r="C22" s="100" t="s">
        <v>228</v>
      </c>
      <c r="D22" s="224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</row>
    <row r="23" spans="1:21" ht="25.5" x14ac:dyDescent="0.25">
      <c r="A23" s="285"/>
      <c r="B23" s="228"/>
      <c r="C23" s="100" t="s">
        <v>94</v>
      </c>
      <c r="D23" s="224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</row>
    <row r="24" spans="1:21" x14ac:dyDescent="0.25">
      <c r="A24" s="285"/>
      <c r="B24" s="228"/>
      <c r="C24" s="100" t="s">
        <v>95</v>
      </c>
      <c r="D24" s="224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</row>
    <row r="25" spans="1:21" ht="25.5" x14ac:dyDescent="0.25">
      <c r="A25" s="285"/>
      <c r="B25" s="229"/>
      <c r="C25" s="100" t="s">
        <v>93</v>
      </c>
      <c r="D25" s="225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</row>
    <row r="26" spans="1:21" x14ac:dyDescent="0.25">
      <c r="A26" s="285"/>
      <c r="B26" s="293" t="s">
        <v>149</v>
      </c>
      <c r="C26" s="46" t="s">
        <v>159</v>
      </c>
      <c r="D26" s="273">
        <v>280</v>
      </c>
      <c r="E26" s="230">
        <v>38.200000000000003</v>
      </c>
      <c r="F26" s="273">
        <v>25.3</v>
      </c>
      <c r="G26" s="230">
        <v>46.5</v>
      </c>
      <c r="H26" s="230">
        <v>440.4</v>
      </c>
      <c r="I26" s="230">
        <v>0.08</v>
      </c>
      <c r="J26" s="230">
        <v>0.08</v>
      </c>
      <c r="K26" s="230">
        <v>147</v>
      </c>
      <c r="L26" s="230">
        <v>0</v>
      </c>
      <c r="M26" s="230">
        <v>2.36</v>
      </c>
      <c r="N26" s="230">
        <v>20</v>
      </c>
      <c r="O26" s="230">
        <v>234</v>
      </c>
      <c r="P26" s="230">
        <v>108</v>
      </c>
      <c r="Q26" s="230">
        <v>2.02</v>
      </c>
      <c r="R26" s="230">
        <v>383</v>
      </c>
      <c r="S26" s="230">
        <v>40</v>
      </c>
      <c r="T26" s="230">
        <v>27.5</v>
      </c>
      <c r="U26" s="230">
        <v>169</v>
      </c>
    </row>
    <row r="27" spans="1:21" ht="25.5" x14ac:dyDescent="0.25">
      <c r="A27" s="285"/>
      <c r="B27" s="293"/>
      <c r="C27" s="166" t="s">
        <v>340</v>
      </c>
      <c r="D27" s="273"/>
      <c r="E27" s="230"/>
      <c r="F27" s="273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</row>
    <row r="28" spans="1:21" ht="25.5" x14ac:dyDescent="0.25">
      <c r="A28" s="285"/>
      <c r="B28" s="293"/>
      <c r="C28" s="166" t="s">
        <v>341</v>
      </c>
      <c r="D28" s="273"/>
      <c r="E28" s="230"/>
      <c r="F28" s="273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</row>
    <row r="29" spans="1:21" ht="25.5" customHeight="1" x14ac:dyDescent="0.25">
      <c r="A29" s="285"/>
      <c r="B29" s="293"/>
      <c r="C29" s="166" t="s">
        <v>342</v>
      </c>
      <c r="D29" s="273"/>
      <c r="E29" s="230"/>
      <c r="F29" s="273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</row>
    <row r="30" spans="1:21" x14ac:dyDescent="0.25">
      <c r="A30" s="285"/>
      <c r="B30" s="293"/>
      <c r="C30" s="166" t="s">
        <v>343</v>
      </c>
      <c r="D30" s="273"/>
      <c r="E30" s="230"/>
      <c r="F30" s="273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</row>
    <row r="31" spans="1:21" x14ac:dyDescent="0.25">
      <c r="A31" s="285"/>
      <c r="B31" s="293"/>
      <c r="C31" s="166" t="s">
        <v>344</v>
      </c>
      <c r="D31" s="273"/>
      <c r="E31" s="230"/>
      <c r="F31" s="273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</row>
    <row r="32" spans="1:21" ht="25.5" x14ac:dyDescent="0.25">
      <c r="A32" s="285"/>
      <c r="B32" s="293"/>
      <c r="C32" s="166" t="s">
        <v>345</v>
      </c>
      <c r="D32" s="273"/>
      <c r="E32" s="230"/>
      <c r="F32" s="273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</row>
    <row r="33" spans="1:21" ht="22.5" customHeight="1" x14ac:dyDescent="0.25">
      <c r="A33" s="285"/>
      <c r="B33" s="293"/>
      <c r="C33" s="166" t="s">
        <v>346</v>
      </c>
      <c r="D33" s="273"/>
      <c r="E33" s="230"/>
      <c r="F33" s="273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</row>
    <row r="34" spans="1:21" ht="25.5" x14ac:dyDescent="0.25">
      <c r="A34" s="285"/>
      <c r="B34" s="293" t="s">
        <v>116</v>
      </c>
      <c r="C34" s="87" t="s">
        <v>115</v>
      </c>
      <c r="D34" s="273">
        <v>200</v>
      </c>
      <c r="E34" s="230">
        <v>0.5</v>
      </c>
      <c r="F34" s="230">
        <v>0</v>
      </c>
      <c r="G34" s="230">
        <v>19.8</v>
      </c>
      <c r="H34" s="230">
        <v>81</v>
      </c>
      <c r="I34" s="230">
        <v>0</v>
      </c>
      <c r="J34" s="230">
        <v>0</v>
      </c>
      <c r="K34" s="230">
        <v>15</v>
      </c>
      <c r="L34" s="230">
        <v>0</v>
      </c>
      <c r="M34" s="230">
        <v>0.02</v>
      </c>
      <c r="N34" s="230">
        <v>50</v>
      </c>
      <c r="O34" s="230">
        <v>4.3</v>
      </c>
      <c r="P34" s="230">
        <v>2.1</v>
      </c>
      <c r="Q34" s="230">
        <v>0.09</v>
      </c>
      <c r="R34" s="230">
        <v>0.17</v>
      </c>
      <c r="S34" s="230">
        <v>0</v>
      </c>
      <c r="T34" s="230">
        <v>0</v>
      </c>
      <c r="U34" s="230">
        <v>0</v>
      </c>
    </row>
    <row r="35" spans="1:21" ht="25.5" x14ac:dyDescent="0.25">
      <c r="A35" s="285"/>
      <c r="B35" s="293"/>
      <c r="C35" s="81" t="s">
        <v>117</v>
      </c>
      <c r="D35" s="273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</row>
    <row r="36" spans="1:21" x14ac:dyDescent="0.25">
      <c r="A36" s="285"/>
      <c r="B36" s="293"/>
      <c r="C36" s="81" t="s">
        <v>118</v>
      </c>
      <c r="D36" s="273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</row>
    <row r="37" spans="1:21" x14ac:dyDescent="0.25">
      <c r="A37" s="285"/>
      <c r="B37" s="293"/>
      <c r="C37" s="81" t="s">
        <v>57</v>
      </c>
      <c r="D37" s="273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</row>
    <row r="38" spans="1:21" x14ac:dyDescent="0.25">
      <c r="A38" s="285"/>
      <c r="B38" s="77"/>
      <c r="C38" s="90" t="s">
        <v>29</v>
      </c>
      <c r="D38" s="71">
        <v>70</v>
      </c>
      <c r="E38" s="71">
        <v>7.48</v>
      </c>
      <c r="F38" s="71">
        <v>3.17</v>
      </c>
      <c r="G38" s="71">
        <v>33.270000000000003</v>
      </c>
      <c r="H38" s="71">
        <v>191.8</v>
      </c>
      <c r="I38" s="71">
        <v>0.28000000000000003</v>
      </c>
      <c r="J38" s="76">
        <v>0.15</v>
      </c>
      <c r="K38" s="76">
        <v>0</v>
      </c>
      <c r="L38" s="71">
        <v>0</v>
      </c>
      <c r="M38" s="71">
        <v>0.1</v>
      </c>
      <c r="N38" s="71">
        <v>87.5</v>
      </c>
      <c r="O38" s="71">
        <v>90.3</v>
      </c>
      <c r="P38" s="71">
        <v>28.7</v>
      </c>
      <c r="Q38" s="71">
        <v>2.52</v>
      </c>
      <c r="R38" s="126">
        <v>156.4</v>
      </c>
      <c r="S38" s="76">
        <v>0</v>
      </c>
      <c r="T38" s="76">
        <v>4.4000000000000004</v>
      </c>
      <c r="U38" s="76">
        <v>0</v>
      </c>
    </row>
    <row r="39" spans="1:21" ht="18" customHeight="1" x14ac:dyDescent="0.25">
      <c r="A39" s="285"/>
      <c r="B39" s="81"/>
      <c r="C39" s="87" t="s">
        <v>103</v>
      </c>
      <c r="D39" s="86">
        <v>60</v>
      </c>
      <c r="E39" s="86">
        <v>5.1100000000000003</v>
      </c>
      <c r="F39" s="86">
        <v>1.99</v>
      </c>
      <c r="G39" s="86">
        <v>29.03</v>
      </c>
      <c r="H39" s="86">
        <v>155.63</v>
      </c>
      <c r="I39" s="86">
        <v>0.24</v>
      </c>
      <c r="J39" s="86">
        <v>0.15</v>
      </c>
      <c r="K39" s="86">
        <v>0</v>
      </c>
      <c r="L39" s="86">
        <v>0</v>
      </c>
      <c r="M39" s="86">
        <v>0.24</v>
      </c>
      <c r="N39" s="86">
        <v>43.75</v>
      </c>
      <c r="O39" s="86">
        <v>78.13</v>
      </c>
      <c r="P39" s="86">
        <v>25</v>
      </c>
      <c r="Q39" s="86">
        <v>1.75</v>
      </c>
      <c r="R39" s="126">
        <v>183</v>
      </c>
      <c r="S39" s="86">
        <v>0</v>
      </c>
      <c r="T39" s="86">
        <v>5.4</v>
      </c>
      <c r="U39" s="86">
        <v>25.5</v>
      </c>
    </row>
    <row r="40" spans="1:21" x14ac:dyDescent="0.25">
      <c r="A40" s="285"/>
      <c r="B40" s="87"/>
      <c r="C40" s="87" t="s">
        <v>22</v>
      </c>
      <c r="D40" s="22">
        <f t="shared" ref="D40:U40" si="1">SUM(D15:D39)</f>
        <v>810</v>
      </c>
      <c r="E40" s="22">
        <f t="shared" si="1"/>
        <v>53.09</v>
      </c>
      <c r="F40" s="22">
        <f t="shared" si="1"/>
        <v>34.74</v>
      </c>
      <c r="G40" s="22">
        <f t="shared" si="1"/>
        <v>139.26</v>
      </c>
      <c r="H40" s="22">
        <f t="shared" si="1"/>
        <v>957.13</v>
      </c>
      <c r="I40" s="22">
        <f t="shared" si="1"/>
        <v>0.65</v>
      </c>
      <c r="J40" s="22">
        <f t="shared" si="1"/>
        <v>0.42000000000000004</v>
      </c>
      <c r="K40" s="22">
        <f t="shared" si="1"/>
        <v>221.8</v>
      </c>
      <c r="L40" s="22">
        <f t="shared" si="1"/>
        <v>0</v>
      </c>
      <c r="M40" s="22">
        <f t="shared" si="1"/>
        <v>8.5599999999999987</v>
      </c>
      <c r="N40" s="22">
        <f t="shared" si="1"/>
        <v>226.45</v>
      </c>
      <c r="O40" s="22">
        <f t="shared" si="1"/>
        <v>454.13</v>
      </c>
      <c r="P40" s="22">
        <f t="shared" si="1"/>
        <v>184.6</v>
      </c>
      <c r="Q40" s="22">
        <f t="shared" si="1"/>
        <v>7.38</v>
      </c>
      <c r="R40" s="22">
        <f t="shared" si="1"/>
        <v>1062.57</v>
      </c>
      <c r="S40" s="22">
        <f t="shared" si="1"/>
        <v>57.6</v>
      </c>
      <c r="T40" s="22">
        <f t="shared" si="1"/>
        <v>37.74</v>
      </c>
      <c r="U40" s="22">
        <f t="shared" si="1"/>
        <v>319.3</v>
      </c>
    </row>
    <row r="41" spans="1:21" x14ac:dyDescent="0.25">
      <c r="A41" s="285" t="s">
        <v>28</v>
      </c>
      <c r="B41" s="274" t="s">
        <v>325</v>
      </c>
      <c r="C41" s="87" t="s">
        <v>119</v>
      </c>
      <c r="D41" s="270">
        <v>150</v>
      </c>
      <c r="E41" s="214">
        <v>14.4</v>
      </c>
      <c r="F41" s="214">
        <v>3.3</v>
      </c>
      <c r="G41" s="214">
        <v>84.3</v>
      </c>
      <c r="H41" s="214">
        <v>426</v>
      </c>
      <c r="I41" s="214">
        <v>0.21</v>
      </c>
      <c r="J41" s="214">
        <v>0</v>
      </c>
      <c r="K41" s="214">
        <v>0</v>
      </c>
      <c r="L41" s="214">
        <v>0</v>
      </c>
      <c r="M41" s="214">
        <v>0.3</v>
      </c>
      <c r="N41" s="214">
        <v>90</v>
      </c>
      <c r="O41" s="214">
        <v>141</v>
      </c>
      <c r="P41" s="214">
        <v>27</v>
      </c>
      <c r="Q41" s="214">
        <v>1.5</v>
      </c>
      <c r="R41" s="214">
        <v>0</v>
      </c>
      <c r="S41" s="214">
        <v>0</v>
      </c>
      <c r="T41" s="214">
        <v>0</v>
      </c>
      <c r="U41" s="214">
        <v>0</v>
      </c>
    </row>
    <row r="42" spans="1:21" ht="25.5" x14ac:dyDescent="0.25">
      <c r="A42" s="285"/>
      <c r="B42" s="275"/>
      <c r="C42" s="81" t="s">
        <v>326</v>
      </c>
      <c r="D42" s="271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</row>
    <row r="43" spans="1:21" ht="25.5" x14ac:dyDescent="0.25">
      <c r="A43" s="285"/>
      <c r="B43" s="275"/>
      <c r="C43" s="81" t="s">
        <v>327</v>
      </c>
      <c r="D43" s="271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</row>
    <row r="44" spans="1:21" x14ac:dyDescent="0.25">
      <c r="A44" s="285"/>
      <c r="B44" s="275"/>
      <c r="C44" s="81" t="s">
        <v>64</v>
      </c>
      <c r="D44" s="271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</row>
    <row r="45" spans="1:21" ht="25.5" x14ac:dyDescent="0.25">
      <c r="A45" s="285"/>
      <c r="B45" s="275"/>
      <c r="C45" s="81" t="s">
        <v>32</v>
      </c>
      <c r="D45" s="271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</row>
    <row r="46" spans="1:21" ht="25.5" x14ac:dyDescent="0.25">
      <c r="A46" s="285"/>
      <c r="B46" s="275"/>
      <c r="C46" s="81" t="s">
        <v>331</v>
      </c>
      <c r="D46" s="271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</row>
    <row r="47" spans="1:21" ht="25.5" x14ac:dyDescent="0.25">
      <c r="A47" s="285"/>
      <c r="B47" s="275"/>
      <c r="C47" s="81" t="s">
        <v>328</v>
      </c>
      <c r="D47" s="271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</row>
    <row r="48" spans="1:21" x14ac:dyDescent="0.25">
      <c r="A48" s="285"/>
      <c r="B48" s="275"/>
      <c r="C48" s="81" t="s">
        <v>329</v>
      </c>
      <c r="D48" s="271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</row>
    <row r="49" spans="1:21" x14ac:dyDescent="0.25">
      <c r="A49" s="285"/>
      <c r="B49" s="275"/>
      <c r="C49" s="81" t="s">
        <v>330</v>
      </c>
      <c r="D49" s="271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</row>
    <row r="50" spans="1:21" x14ac:dyDescent="0.25">
      <c r="A50" s="285"/>
      <c r="B50" s="81"/>
      <c r="C50" s="93" t="s">
        <v>22</v>
      </c>
      <c r="D50" s="99">
        <f t="shared" ref="D50:U50" si="2">SUM(D41:D49)</f>
        <v>150</v>
      </c>
      <c r="E50" s="99">
        <f t="shared" si="2"/>
        <v>14.4</v>
      </c>
      <c r="F50" s="99">
        <f t="shared" si="2"/>
        <v>3.3</v>
      </c>
      <c r="G50" s="99">
        <f t="shared" si="2"/>
        <v>84.3</v>
      </c>
      <c r="H50" s="99">
        <f t="shared" si="2"/>
        <v>426</v>
      </c>
      <c r="I50" s="99">
        <f t="shared" si="2"/>
        <v>0.21</v>
      </c>
      <c r="J50" s="99">
        <f t="shared" si="2"/>
        <v>0</v>
      </c>
      <c r="K50" s="99">
        <f t="shared" si="2"/>
        <v>0</v>
      </c>
      <c r="L50" s="99">
        <f t="shared" si="2"/>
        <v>0</v>
      </c>
      <c r="M50" s="99">
        <f t="shared" si="2"/>
        <v>0.3</v>
      </c>
      <c r="N50" s="99">
        <f t="shared" si="2"/>
        <v>90</v>
      </c>
      <c r="O50" s="99">
        <f t="shared" si="2"/>
        <v>141</v>
      </c>
      <c r="P50" s="99">
        <f t="shared" si="2"/>
        <v>27</v>
      </c>
      <c r="Q50" s="99">
        <f t="shared" si="2"/>
        <v>1.5</v>
      </c>
      <c r="R50" s="99">
        <f t="shared" si="2"/>
        <v>0</v>
      </c>
      <c r="S50" s="99">
        <f t="shared" si="2"/>
        <v>0</v>
      </c>
      <c r="T50" s="99">
        <f t="shared" si="2"/>
        <v>0</v>
      </c>
      <c r="U50" s="99">
        <f t="shared" si="2"/>
        <v>0</v>
      </c>
    </row>
    <row r="51" spans="1:21" x14ac:dyDescent="0.25">
      <c r="A51" s="283" t="s">
        <v>54</v>
      </c>
      <c r="B51" s="274" t="s">
        <v>121</v>
      </c>
      <c r="C51" s="165" t="s">
        <v>47</v>
      </c>
      <c r="D51" s="276">
        <v>120</v>
      </c>
      <c r="E51" s="277">
        <v>38.6</v>
      </c>
      <c r="F51" s="278">
        <v>2.8</v>
      </c>
      <c r="G51" s="278">
        <v>1.4</v>
      </c>
      <c r="H51" s="278">
        <v>185.8</v>
      </c>
      <c r="I51" s="278">
        <v>0.08</v>
      </c>
      <c r="J51" s="278">
        <v>0.1</v>
      </c>
      <c r="K51" s="278">
        <v>36.799999999999997</v>
      </c>
      <c r="L51" s="278">
        <v>0</v>
      </c>
      <c r="M51" s="278">
        <v>4.32</v>
      </c>
      <c r="N51" s="278">
        <v>26</v>
      </c>
      <c r="O51" s="278">
        <v>264</v>
      </c>
      <c r="P51" s="278">
        <v>134</v>
      </c>
      <c r="Q51" s="278">
        <v>2.2400000000000002</v>
      </c>
      <c r="R51" s="278">
        <v>238</v>
      </c>
      <c r="S51" s="278">
        <v>34</v>
      </c>
      <c r="T51" s="278">
        <v>34.799999999999997</v>
      </c>
      <c r="U51" s="278">
        <v>458</v>
      </c>
    </row>
    <row r="52" spans="1:21" ht="28.5" customHeight="1" x14ac:dyDescent="0.25">
      <c r="A52" s="283"/>
      <c r="B52" s="275"/>
      <c r="C52" s="166" t="s">
        <v>300</v>
      </c>
      <c r="D52" s="276"/>
      <c r="E52" s="277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</row>
    <row r="53" spans="1:21" x14ac:dyDescent="0.25">
      <c r="A53" s="283"/>
      <c r="B53" s="275"/>
      <c r="C53" s="163" t="s">
        <v>301</v>
      </c>
      <c r="D53" s="276"/>
      <c r="E53" s="277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</row>
    <row r="54" spans="1:21" ht="28.5" customHeight="1" x14ac:dyDescent="0.25">
      <c r="A54" s="283"/>
      <c r="B54" s="275"/>
      <c r="C54" s="55" t="s">
        <v>302</v>
      </c>
      <c r="D54" s="276"/>
      <c r="E54" s="277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</row>
    <row r="55" spans="1:21" ht="25.5" x14ac:dyDescent="0.25">
      <c r="A55" s="283"/>
      <c r="B55" s="275"/>
      <c r="C55" s="166" t="s">
        <v>144</v>
      </c>
      <c r="D55" s="276"/>
      <c r="E55" s="277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</row>
    <row r="56" spans="1:21" ht="29.25" customHeight="1" x14ac:dyDescent="0.25">
      <c r="A56" s="283"/>
      <c r="B56" s="275"/>
      <c r="C56" s="166" t="s">
        <v>303</v>
      </c>
      <c r="D56" s="276"/>
      <c r="E56" s="277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</row>
    <row r="57" spans="1:21" x14ac:dyDescent="0.25">
      <c r="A57" s="283"/>
      <c r="B57" s="274" t="s">
        <v>122</v>
      </c>
      <c r="C57" s="165" t="s">
        <v>34</v>
      </c>
      <c r="D57" s="223">
        <v>180</v>
      </c>
      <c r="E57" s="230">
        <v>6.62</v>
      </c>
      <c r="F57" s="230">
        <v>6.4</v>
      </c>
      <c r="G57" s="230">
        <v>30.4</v>
      </c>
      <c r="H57" s="230">
        <v>253.3</v>
      </c>
      <c r="I57" s="223">
        <v>7.0000000000000007E-2</v>
      </c>
      <c r="J57" s="266">
        <v>0</v>
      </c>
      <c r="K57" s="266">
        <v>0</v>
      </c>
      <c r="L57" s="223">
        <v>0</v>
      </c>
      <c r="M57" s="223">
        <v>4.4999999999999998E-2</v>
      </c>
      <c r="N57" s="223">
        <v>9.09</v>
      </c>
      <c r="O57" s="223">
        <v>47.14</v>
      </c>
      <c r="P57" s="223">
        <v>17.350000000000001</v>
      </c>
      <c r="Q57" s="223">
        <v>0.92</v>
      </c>
      <c r="R57" s="266">
        <v>347</v>
      </c>
      <c r="S57" s="266">
        <v>0</v>
      </c>
      <c r="T57" s="266">
        <v>0</v>
      </c>
      <c r="U57" s="266">
        <v>127.8</v>
      </c>
    </row>
    <row r="58" spans="1:21" x14ac:dyDescent="0.25">
      <c r="A58" s="283"/>
      <c r="B58" s="275"/>
      <c r="C58" s="163" t="s">
        <v>356</v>
      </c>
      <c r="D58" s="224"/>
      <c r="E58" s="230"/>
      <c r="F58" s="230"/>
      <c r="G58" s="230"/>
      <c r="H58" s="230"/>
      <c r="I58" s="224"/>
      <c r="J58" s="267"/>
      <c r="K58" s="267"/>
      <c r="L58" s="224"/>
      <c r="M58" s="224"/>
      <c r="N58" s="224"/>
      <c r="O58" s="224"/>
      <c r="P58" s="224"/>
      <c r="Q58" s="224"/>
      <c r="R58" s="267"/>
      <c r="S58" s="267"/>
      <c r="T58" s="267"/>
      <c r="U58" s="267"/>
    </row>
    <row r="59" spans="1:21" x14ac:dyDescent="0.25">
      <c r="A59" s="283"/>
      <c r="B59" s="275"/>
      <c r="C59" s="163" t="s">
        <v>357</v>
      </c>
      <c r="D59" s="224"/>
      <c r="E59" s="230"/>
      <c r="F59" s="230"/>
      <c r="G59" s="230"/>
      <c r="H59" s="230"/>
      <c r="I59" s="224"/>
      <c r="J59" s="267"/>
      <c r="K59" s="267"/>
      <c r="L59" s="224"/>
      <c r="M59" s="224"/>
      <c r="N59" s="224"/>
      <c r="O59" s="224"/>
      <c r="P59" s="224"/>
      <c r="Q59" s="224"/>
      <c r="R59" s="267"/>
      <c r="S59" s="267"/>
      <c r="T59" s="267"/>
      <c r="U59" s="267"/>
    </row>
    <row r="60" spans="1:21" x14ac:dyDescent="0.25">
      <c r="A60" s="283"/>
      <c r="B60" s="275"/>
      <c r="C60" s="163" t="s">
        <v>240</v>
      </c>
      <c r="D60" s="224"/>
      <c r="E60" s="230"/>
      <c r="F60" s="230"/>
      <c r="G60" s="230"/>
      <c r="H60" s="230"/>
      <c r="I60" s="224"/>
      <c r="J60" s="267"/>
      <c r="K60" s="267"/>
      <c r="L60" s="224"/>
      <c r="M60" s="224"/>
      <c r="N60" s="224"/>
      <c r="O60" s="224"/>
      <c r="P60" s="224"/>
      <c r="Q60" s="224"/>
      <c r="R60" s="267"/>
      <c r="S60" s="267"/>
      <c r="T60" s="267"/>
      <c r="U60" s="267"/>
    </row>
    <row r="61" spans="1:21" x14ac:dyDescent="0.25">
      <c r="A61" s="283"/>
      <c r="B61" s="274" t="s">
        <v>123</v>
      </c>
      <c r="C61" s="40" t="s">
        <v>30</v>
      </c>
      <c r="D61" s="249">
        <v>200</v>
      </c>
      <c r="E61" s="249">
        <v>0.3</v>
      </c>
      <c r="F61" s="249">
        <v>0</v>
      </c>
      <c r="G61" s="249">
        <v>6.7</v>
      </c>
      <c r="H61" s="249">
        <v>27.9</v>
      </c>
      <c r="I61" s="249">
        <v>0</v>
      </c>
      <c r="J61" s="249">
        <v>0.01</v>
      </c>
      <c r="K61" s="249">
        <v>0.38</v>
      </c>
      <c r="L61" s="249">
        <v>0</v>
      </c>
      <c r="M61" s="249">
        <v>1.1599999999999999</v>
      </c>
      <c r="N61" s="249">
        <v>6.9</v>
      </c>
      <c r="O61" s="249">
        <v>8.5</v>
      </c>
      <c r="P61" s="249">
        <v>4.5999999999999996</v>
      </c>
      <c r="Q61" s="249">
        <v>0.77</v>
      </c>
      <c r="R61" s="249">
        <v>30.2</v>
      </c>
      <c r="S61" s="249">
        <v>0</v>
      </c>
      <c r="T61" s="249">
        <v>0.02</v>
      </c>
      <c r="U61" s="249">
        <v>0.7</v>
      </c>
    </row>
    <row r="62" spans="1:21" x14ac:dyDescent="0.25">
      <c r="A62" s="284"/>
      <c r="B62" s="275"/>
      <c r="C62" s="41" t="s">
        <v>124</v>
      </c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</row>
    <row r="63" spans="1:21" ht="18.75" customHeight="1" x14ac:dyDescent="0.25">
      <c r="A63" s="284"/>
      <c r="B63" s="275"/>
      <c r="C63" s="41" t="s">
        <v>125</v>
      </c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</row>
    <row r="64" spans="1:21" x14ac:dyDescent="0.25">
      <c r="A64" s="284"/>
      <c r="B64" s="275"/>
      <c r="C64" s="41" t="s">
        <v>126</v>
      </c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</row>
    <row r="65" spans="1:21" x14ac:dyDescent="0.25">
      <c r="A65" s="284"/>
      <c r="B65" s="286"/>
      <c r="C65" s="41" t="s">
        <v>127</v>
      </c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</row>
    <row r="66" spans="1:21" x14ac:dyDescent="0.25">
      <c r="A66" s="284"/>
      <c r="B66" s="81"/>
      <c r="C66" s="87" t="s">
        <v>103</v>
      </c>
      <c r="D66" s="86">
        <v>60</v>
      </c>
      <c r="E66" s="86">
        <v>5.1100000000000003</v>
      </c>
      <c r="F66" s="86">
        <v>1.99</v>
      </c>
      <c r="G66" s="86">
        <v>29.03</v>
      </c>
      <c r="H66" s="86">
        <v>155.63</v>
      </c>
      <c r="I66" s="86">
        <v>0.24</v>
      </c>
      <c r="J66" s="86">
        <v>0.15</v>
      </c>
      <c r="K66" s="86">
        <v>0</v>
      </c>
      <c r="L66" s="86">
        <v>0</v>
      </c>
      <c r="M66" s="86">
        <v>0.24</v>
      </c>
      <c r="N66" s="86">
        <v>43.75</v>
      </c>
      <c r="O66" s="86">
        <v>78.13</v>
      </c>
      <c r="P66" s="86">
        <v>25</v>
      </c>
      <c r="Q66" s="86">
        <v>1.75</v>
      </c>
      <c r="R66" s="126">
        <v>183</v>
      </c>
      <c r="S66" s="86">
        <v>0</v>
      </c>
      <c r="T66" s="86">
        <v>5.4</v>
      </c>
      <c r="U66" s="86">
        <v>25.5</v>
      </c>
    </row>
    <row r="67" spans="1:21" x14ac:dyDescent="0.25">
      <c r="A67" s="284"/>
      <c r="B67" s="77"/>
      <c r="C67" s="90" t="s">
        <v>29</v>
      </c>
      <c r="D67" s="71">
        <v>70</v>
      </c>
      <c r="E67" s="71">
        <v>7.48</v>
      </c>
      <c r="F67" s="71">
        <v>3.17</v>
      </c>
      <c r="G67" s="71">
        <v>33.270000000000003</v>
      </c>
      <c r="H67" s="71">
        <v>191.8</v>
      </c>
      <c r="I67" s="71">
        <v>0.28000000000000003</v>
      </c>
      <c r="J67" s="76">
        <v>0.15</v>
      </c>
      <c r="K67" s="76">
        <v>0</v>
      </c>
      <c r="L67" s="71">
        <v>0</v>
      </c>
      <c r="M67" s="71">
        <v>0.1</v>
      </c>
      <c r="N67" s="71">
        <v>87.5</v>
      </c>
      <c r="O67" s="71">
        <v>90.3</v>
      </c>
      <c r="P67" s="71">
        <v>28.7</v>
      </c>
      <c r="Q67" s="71">
        <v>2.52</v>
      </c>
      <c r="R67" s="126">
        <v>156.4</v>
      </c>
      <c r="S67" s="76">
        <v>0</v>
      </c>
      <c r="T67" s="76">
        <v>4.4000000000000004</v>
      </c>
      <c r="U67" s="76">
        <v>0</v>
      </c>
    </row>
    <row r="68" spans="1:21" x14ac:dyDescent="0.25">
      <c r="A68" s="283"/>
      <c r="B68" s="6"/>
      <c r="C68" s="39" t="s">
        <v>52</v>
      </c>
      <c r="D68" s="4">
        <f t="shared" ref="D68:U68" si="3">SUM(D51:D67)</f>
        <v>630</v>
      </c>
      <c r="E68" s="4">
        <f t="shared" si="3"/>
        <v>58.11</v>
      </c>
      <c r="F68" s="4">
        <f t="shared" si="3"/>
        <v>14.36</v>
      </c>
      <c r="G68" s="4">
        <f t="shared" si="3"/>
        <v>100.80000000000001</v>
      </c>
      <c r="H68" s="4">
        <f t="shared" si="3"/>
        <v>814.43000000000006</v>
      </c>
      <c r="I68" s="4">
        <f t="shared" si="3"/>
        <v>0.67</v>
      </c>
      <c r="J68" s="4">
        <f t="shared" si="3"/>
        <v>0.41000000000000003</v>
      </c>
      <c r="K68" s="4">
        <f t="shared" si="3"/>
        <v>37.18</v>
      </c>
      <c r="L68" s="4">
        <f t="shared" si="3"/>
        <v>0</v>
      </c>
      <c r="M68" s="4">
        <f t="shared" si="3"/>
        <v>5.8650000000000002</v>
      </c>
      <c r="N68" s="4">
        <f t="shared" si="3"/>
        <v>173.24</v>
      </c>
      <c r="O68" s="4">
        <f t="shared" si="3"/>
        <v>488.07</v>
      </c>
      <c r="P68" s="4">
        <f t="shared" si="3"/>
        <v>209.64999999999998</v>
      </c>
      <c r="Q68" s="4">
        <f t="shared" si="3"/>
        <v>8.1999999999999993</v>
      </c>
      <c r="R68" s="4">
        <f t="shared" si="3"/>
        <v>954.6</v>
      </c>
      <c r="S68" s="4">
        <f t="shared" si="3"/>
        <v>34</v>
      </c>
      <c r="T68" s="4">
        <f t="shared" si="3"/>
        <v>44.62</v>
      </c>
      <c r="U68" s="4">
        <f t="shared" si="3"/>
        <v>612</v>
      </c>
    </row>
    <row r="69" spans="1:21" ht="33.75" customHeight="1" x14ac:dyDescent="0.25">
      <c r="A69" s="233" t="s">
        <v>50</v>
      </c>
      <c r="B69" s="146" t="s">
        <v>107</v>
      </c>
      <c r="C69" s="43" t="s">
        <v>310</v>
      </c>
      <c r="D69" s="147">
        <v>200</v>
      </c>
      <c r="E69" s="147">
        <v>5.6</v>
      </c>
      <c r="F69" s="147">
        <v>6.38</v>
      </c>
      <c r="G69" s="147">
        <v>8.18</v>
      </c>
      <c r="H69" s="147">
        <v>112.52</v>
      </c>
      <c r="I69" s="147">
        <v>0.08</v>
      </c>
      <c r="J69" s="147">
        <v>0.02</v>
      </c>
      <c r="K69" s="147">
        <v>0.04</v>
      </c>
      <c r="L69" s="147">
        <v>3.6</v>
      </c>
      <c r="M69" s="147">
        <v>1.4</v>
      </c>
      <c r="N69" s="147">
        <v>240</v>
      </c>
      <c r="O69" s="147">
        <v>180</v>
      </c>
      <c r="P69" s="147">
        <v>28</v>
      </c>
      <c r="Q69" s="147">
        <v>0.2</v>
      </c>
      <c r="R69" s="147">
        <v>135</v>
      </c>
      <c r="S69" s="147">
        <v>1</v>
      </c>
      <c r="T69" s="147">
        <v>3.7</v>
      </c>
      <c r="U69" s="147">
        <v>0</v>
      </c>
    </row>
    <row r="70" spans="1:21" x14ac:dyDescent="0.25">
      <c r="A70" s="235"/>
      <c r="B70" s="50"/>
      <c r="C70" s="117" t="s">
        <v>52</v>
      </c>
      <c r="D70" s="4">
        <f t="shared" ref="D70:U70" si="4">SUM(D69:D69)</f>
        <v>200</v>
      </c>
      <c r="E70" s="4">
        <f t="shared" si="4"/>
        <v>5.6</v>
      </c>
      <c r="F70" s="4">
        <f t="shared" si="4"/>
        <v>6.38</v>
      </c>
      <c r="G70" s="4">
        <f t="shared" si="4"/>
        <v>8.18</v>
      </c>
      <c r="H70" s="4">
        <f t="shared" si="4"/>
        <v>112.52</v>
      </c>
      <c r="I70" s="4">
        <f t="shared" si="4"/>
        <v>0.08</v>
      </c>
      <c r="J70" s="4">
        <f t="shared" si="4"/>
        <v>0.02</v>
      </c>
      <c r="K70" s="4">
        <f t="shared" si="4"/>
        <v>0.04</v>
      </c>
      <c r="L70" s="4">
        <f t="shared" si="4"/>
        <v>3.6</v>
      </c>
      <c r="M70" s="4">
        <f t="shared" si="4"/>
        <v>1.4</v>
      </c>
      <c r="N70" s="4">
        <f t="shared" si="4"/>
        <v>240</v>
      </c>
      <c r="O70" s="4">
        <f t="shared" si="4"/>
        <v>180</v>
      </c>
      <c r="P70" s="4">
        <f t="shared" si="4"/>
        <v>28</v>
      </c>
      <c r="Q70" s="4">
        <f t="shared" si="4"/>
        <v>0.2</v>
      </c>
      <c r="R70" s="4">
        <f t="shared" si="4"/>
        <v>135</v>
      </c>
      <c r="S70" s="4">
        <f t="shared" si="4"/>
        <v>1</v>
      </c>
      <c r="T70" s="4">
        <f t="shared" si="4"/>
        <v>3.7</v>
      </c>
      <c r="U70" s="4">
        <f t="shared" si="4"/>
        <v>0</v>
      </c>
    </row>
    <row r="71" spans="1:21" x14ac:dyDescent="0.25">
      <c r="A71" s="5"/>
      <c r="B71" s="6"/>
      <c r="C71" s="28" t="s">
        <v>53</v>
      </c>
      <c r="D71" s="7">
        <f t="shared" ref="D71:U71" si="5">SUM(D70,D68,D50,D40,D14)</f>
        <v>2255</v>
      </c>
      <c r="E71" s="7">
        <f t="shared" si="5"/>
        <v>163.6</v>
      </c>
      <c r="F71" s="7">
        <f t="shared" si="5"/>
        <v>94.97999999999999</v>
      </c>
      <c r="G71" s="7">
        <f t="shared" si="5"/>
        <v>373.84000000000003</v>
      </c>
      <c r="H71" s="7">
        <f t="shared" si="5"/>
        <v>2801.73</v>
      </c>
      <c r="I71" s="7">
        <f t="shared" si="5"/>
        <v>1.93</v>
      </c>
      <c r="J71" s="7">
        <f t="shared" si="5"/>
        <v>1.4400000000000002</v>
      </c>
      <c r="K71" s="7">
        <f t="shared" si="5"/>
        <v>481.32</v>
      </c>
      <c r="L71" s="7">
        <f t="shared" si="5"/>
        <v>5.95</v>
      </c>
      <c r="M71" s="7">
        <f t="shared" si="5"/>
        <v>16.664999999999999</v>
      </c>
      <c r="N71" s="7">
        <f t="shared" si="5"/>
        <v>1148.19</v>
      </c>
      <c r="O71" s="7">
        <f t="shared" si="5"/>
        <v>1379.9999999999998</v>
      </c>
      <c r="P71" s="7">
        <f t="shared" si="5"/>
        <v>481.88</v>
      </c>
      <c r="Q71" s="7">
        <f t="shared" si="5"/>
        <v>22.569999999999997</v>
      </c>
      <c r="R71" s="7">
        <f t="shared" si="5"/>
        <v>2368.37</v>
      </c>
      <c r="S71" s="7">
        <f t="shared" si="5"/>
        <v>121</v>
      </c>
      <c r="T71" s="7">
        <f t="shared" si="5"/>
        <v>105.58</v>
      </c>
      <c r="U71" s="7">
        <f t="shared" si="5"/>
        <v>989.3</v>
      </c>
    </row>
  </sheetData>
  <mergeCells count="183">
    <mergeCell ref="U10:U12"/>
    <mergeCell ref="B57:B60"/>
    <mergeCell ref="G57:G60"/>
    <mergeCell ref="H57:H60"/>
    <mergeCell ref="I57:I60"/>
    <mergeCell ref="J57:J60"/>
    <mergeCell ref="K57:K60"/>
    <mergeCell ref="O57:O60"/>
    <mergeCell ref="P57:P60"/>
    <mergeCell ref="Q57:Q60"/>
    <mergeCell ref="D57:D60"/>
    <mergeCell ref="E57:E60"/>
    <mergeCell ref="F57:F60"/>
    <mergeCell ref="R34:R37"/>
    <mergeCell ref="R41:R49"/>
    <mergeCell ref="R51:R56"/>
    <mergeCell ref="G34:G37"/>
    <mergeCell ref="H34:H37"/>
    <mergeCell ref="I34:I37"/>
    <mergeCell ref="M34:M37"/>
    <mergeCell ref="N34:N37"/>
    <mergeCell ref="O34:O37"/>
    <mergeCell ref="L34:L37"/>
    <mergeCell ref="J34:J37"/>
    <mergeCell ref="U26:U33"/>
    <mergeCell ref="R26:R33"/>
    <mergeCell ref="J61:J65"/>
    <mergeCell ref="L61:L65"/>
    <mergeCell ref="L15:L25"/>
    <mergeCell ref="K61:K65"/>
    <mergeCell ref="L57:L60"/>
    <mergeCell ref="M57:M60"/>
    <mergeCell ref="N57:N60"/>
    <mergeCell ref="K34:K37"/>
    <mergeCell ref="O41:O49"/>
    <mergeCell ref="P41:P49"/>
    <mergeCell ref="R61:R65"/>
    <mergeCell ref="Q15:Q25"/>
    <mergeCell ref="Q34:Q37"/>
    <mergeCell ref="U57:U60"/>
    <mergeCell ref="S61:S65"/>
    <mergeCell ref="U41:U49"/>
    <mergeCell ref="Q41:Q49"/>
    <mergeCell ref="R57:R60"/>
    <mergeCell ref="L26:L33"/>
    <mergeCell ref="Q10:Q12"/>
    <mergeCell ref="R10:R12"/>
    <mergeCell ref="R4:R9"/>
    <mergeCell ref="P10:P12"/>
    <mergeCell ref="Q51:Q56"/>
    <mergeCell ref="Q61:Q65"/>
    <mergeCell ref="J15:J25"/>
    <mergeCell ref="K15:K25"/>
    <mergeCell ref="K26:K33"/>
    <mergeCell ref="N26:N33"/>
    <mergeCell ref="O26:O33"/>
    <mergeCell ref="P26:P33"/>
    <mergeCell ref="T4:T9"/>
    <mergeCell ref="T15:T25"/>
    <mergeCell ref="T26:T33"/>
    <mergeCell ref="T34:T37"/>
    <mergeCell ref="T41:T49"/>
    <mergeCell ref="T51:T56"/>
    <mergeCell ref="T61:T65"/>
    <mergeCell ref="S15:S25"/>
    <mergeCell ref="S26:S33"/>
    <mergeCell ref="S34:S37"/>
    <mergeCell ref="S41:S49"/>
    <mergeCell ref="S51:S56"/>
    <mergeCell ref="S57:S60"/>
    <mergeCell ref="T57:T60"/>
    <mergeCell ref="S10:S12"/>
    <mergeCell ref="T10:T12"/>
    <mergeCell ref="A4:A13"/>
    <mergeCell ref="B4:B9"/>
    <mergeCell ref="D4:D9"/>
    <mergeCell ref="E4:E9"/>
    <mergeCell ref="F4:F9"/>
    <mergeCell ref="G4:G9"/>
    <mergeCell ref="H4:H9"/>
    <mergeCell ref="N4:N9"/>
    <mergeCell ref="O4:O9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K4:K9"/>
    <mergeCell ref="O10:O12"/>
    <mergeCell ref="I15:I25"/>
    <mergeCell ref="M15:M25"/>
    <mergeCell ref="J26:J33"/>
    <mergeCell ref="A15:A40"/>
    <mergeCell ref="B15:B25"/>
    <mergeCell ref="D15:D25"/>
    <mergeCell ref="E15:E25"/>
    <mergeCell ref="F15:F25"/>
    <mergeCell ref="B34:B37"/>
    <mergeCell ref="D34:D37"/>
    <mergeCell ref="E34:E37"/>
    <mergeCell ref="F34:F37"/>
    <mergeCell ref="B26:B33"/>
    <mergeCell ref="D26:D33"/>
    <mergeCell ref="E26:E33"/>
    <mergeCell ref="F26:F33"/>
    <mergeCell ref="E2:G2"/>
    <mergeCell ref="H2:H3"/>
    <mergeCell ref="I2:M2"/>
    <mergeCell ref="N2:U2"/>
    <mergeCell ref="P15:P25"/>
    <mergeCell ref="U15:U25"/>
    <mergeCell ref="N15:N25"/>
    <mergeCell ref="O15:O25"/>
    <mergeCell ref="Q26:Q33"/>
    <mergeCell ref="R15:R25"/>
    <mergeCell ref="P4:P9"/>
    <mergeCell ref="U4:U9"/>
    <mergeCell ref="I4:I9"/>
    <mergeCell ref="M4:M9"/>
    <mergeCell ref="J4:J9"/>
    <mergeCell ref="L4:L9"/>
    <mergeCell ref="Q4:Q9"/>
    <mergeCell ref="S4:S9"/>
    <mergeCell ref="G26:G33"/>
    <mergeCell ref="H26:H33"/>
    <mergeCell ref="I26:I33"/>
    <mergeCell ref="M26:M33"/>
    <mergeCell ref="G15:G25"/>
    <mergeCell ref="H15:H25"/>
    <mergeCell ref="A69:A70"/>
    <mergeCell ref="A1:U1"/>
    <mergeCell ref="B2:B3"/>
    <mergeCell ref="C2:C3"/>
    <mergeCell ref="D2:D3"/>
    <mergeCell ref="A51:A68"/>
    <mergeCell ref="A41:A50"/>
    <mergeCell ref="P34:P37"/>
    <mergeCell ref="U34:U37"/>
    <mergeCell ref="O51:O56"/>
    <mergeCell ref="P51:P56"/>
    <mergeCell ref="U51:U56"/>
    <mergeCell ref="B61:B65"/>
    <mergeCell ref="D61:D65"/>
    <mergeCell ref="E61:E65"/>
    <mergeCell ref="F61:F65"/>
    <mergeCell ref="G61:G65"/>
    <mergeCell ref="H61:H65"/>
    <mergeCell ref="I61:I65"/>
    <mergeCell ref="M61:M65"/>
    <mergeCell ref="N61:N65"/>
    <mergeCell ref="O61:O65"/>
    <mergeCell ref="P61:P65"/>
    <mergeCell ref="U61:U65"/>
    <mergeCell ref="I41:I49"/>
    <mergeCell ref="M41:M49"/>
    <mergeCell ref="N41:N49"/>
    <mergeCell ref="K41:K49"/>
    <mergeCell ref="L41:L49"/>
    <mergeCell ref="J41:J49"/>
    <mergeCell ref="I51:I56"/>
    <mergeCell ref="M51:M56"/>
    <mergeCell ref="N51:N56"/>
    <mergeCell ref="J51:J56"/>
    <mergeCell ref="L51:L56"/>
    <mergeCell ref="K51:K56"/>
    <mergeCell ref="B51:B56"/>
    <mergeCell ref="D51:D56"/>
    <mergeCell ref="E51:E56"/>
    <mergeCell ref="F51:F56"/>
    <mergeCell ref="G51:G56"/>
    <mergeCell ref="H51:H56"/>
    <mergeCell ref="B41:B49"/>
    <mergeCell ref="D41:D49"/>
    <mergeCell ref="E41:E49"/>
    <mergeCell ref="F41:F49"/>
    <mergeCell ref="G41:G49"/>
    <mergeCell ref="H41:H49"/>
  </mergeCells>
  <pageMargins left="0.7" right="0.7" top="0.75" bottom="0.75" header="0.3" footer="0.3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topLeftCell="A52" zoomScale="90" zoomScaleNormal="90" workbookViewId="0">
      <selection activeCell="C4" sqref="C4"/>
    </sheetView>
  </sheetViews>
  <sheetFormatPr defaultRowHeight="15" x14ac:dyDescent="0.25"/>
  <cols>
    <col min="1" max="1" width="3.7109375" customWidth="1"/>
    <col min="2" max="2" width="8.28515625" style="37" customWidth="1"/>
    <col min="3" max="3" width="26.140625" style="37" customWidth="1"/>
    <col min="4" max="4" width="7.5703125" customWidth="1"/>
    <col min="5" max="5" width="8.5703125" customWidth="1"/>
    <col min="6" max="6" width="5.85546875" customWidth="1"/>
    <col min="7" max="7" width="6.28515625" customWidth="1"/>
    <col min="8" max="8" width="6.5703125" customWidth="1"/>
    <col min="9" max="9" width="6.7109375" customWidth="1"/>
    <col min="10" max="10" width="6.42578125" customWidth="1"/>
    <col min="11" max="11" width="6.140625" customWidth="1"/>
    <col min="12" max="12" width="6" customWidth="1"/>
    <col min="13" max="13" width="6.140625" customWidth="1"/>
    <col min="14" max="14" width="6.85546875" customWidth="1"/>
    <col min="15" max="15" width="6.28515625" customWidth="1"/>
    <col min="16" max="16" width="6.42578125" customWidth="1"/>
    <col min="17" max="17" width="7" customWidth="1"/>
    <col min="18" max="18" width="7.28515625" customWidth="1"/>
    <col min="19" max="19" width="7.42578125" customWidth="1"/>
    <col min="20" max="20" width="6.28515625" customWidth="1"/>
    <col min="21" max="21" width="7.42578125" customWidth="1"/>
  </cols>
  <sheetData>
    <row r="1" spans="1:21" x14ac:dyDescent="0.25">
      <c r="A1" s="305" t="s">
        <v>67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1" x14ac:dyDescent="0.25">
      <c r="A2" s="16"/>
      <c r="B2" s="273" t="s">
        <v>0</v>
      </c>
      <c r="C2" s="273" t="s">
        <v>1</v>
      </c>
      <c r="D2" s="273" t="s">
        <v>2</v>
      </c>
      <c r="E2" s="273" t="s">
        <v>3</v>
      </c>
      <c r="F2" s="273"/>
      <c r="G2" s="273"/>
      <c r="H2" s="273" t="s">
        <v>4</v>
      </c>
      <c r="I2" s="273" t="s">
        <v>5</v>
      </c>
      <c r="J2" s="273"/>
      <c r="K2" s="273"/>
      <c r="L2" s="273"/>
      <c r="M2" s="273"/>
      <c r="N2" s="273" t="s">
        <v>6</v>
      </c>
      <c r="O2" s="273"/>
      <c r="P2" s="273"/>
      <c r="Q2" s="273"/>
      <c r="R2" s="273"/>
      <c r="S2" s="273"/>
      <c r="T2" s="273"/>
      <c r="U2" s="273"/>
    </row>
    <row r="3" spans="1:21" ht="19.5" customHeight="1" x14ac:dyDescent="0.25">
      <c r="A3" s="17"/>
      <c r="B3" s="273"/>
      <c r="C3" s="273"/>
      <c r="D3" s="273"/>
      <c r="E3" s="9" t="s">
        <v>7</v>
      </c>
      <c r="F3" s="9" t="s">
        <v>8</v>
      </c>
      <c r="G3" s="9" t="s">
        <v>9</v>
      </c>
      <c r="H3" s="273"/>
      <c r="I3" s="9" t="s">
        <v>10</v>
      </c>
      <c r="J3" s="30" t="s">
        <v>75</v>
      </c>
      <c r="K3" s="30" t="s">
        <v>76</v>
      </c>
      <c r="L3" s="30" t="s">
        <v>77</v>
      </c>
      <c r="M3" s="9" t="s">
        <v>11</v>
      </c>
      <c r="N3" s="9" t="s">
        <v>12</v>
      </c>
      <c r="O3" s="9" t="s">
        <v>13</v>
      </c>
      <c r="P3" s="9" t="s">
        <v>14</v>
      </c>
      <c r="Q3" s="30" t="s">
        <v>15</v>
      </c>
      <c r="R3" s="30" t="s">
        <v>81</v>
      </c>
      <c r="S3" s="30" t="s">
        <v>79</v>
      </c>
      <c r="T3" s="30" t="s">
        <v>80</v>
      </c>
      <c r="U3" s="30" t="s">
        <v>78</v>
      </c>
    </row>
    <row r="4" spans="1:21" ht="25.5" x14ac:dyDescent="0.25">
      <c r="A4" s="294" t="s">
        <v>16</v>
      </c>
      <c r="B4" s="293" t="s">
        <v>129</v>
      </c>
      <c r="C4" s="48" t="s">
        <v>364</v>
      </c>
      <c r="D4" s="273">
        <v>200</v>
      </c>
      <c r="E4" s="276">
        <v>7.2</v>
      </c>
      <c r="F4" s="276">
        <v>9.1999999999999993</v>
      </c>
      <c r="G4" s="276">
        <v>24</v>
      </c>
      <c r="H4" s="276">
        <v>287.8</v>
      </c>
      <c r="I4" s="276">
        <v>0.08</v>
      </c>
      <c r="J4" s="223" t="s">
        <v>366</v>
      </c>
      <c r="K4" s="223">
        <v>51.5</v>
      </c>
      <c r="L4" s="223">
        <v>0.13</v>
      </c>
      <c r="M4" s="276" t="s">
        <v>367</v>
      </c>
      <c r="N4" s="276">
        <v>121</v>
      </c>
      <c r="O4" s="276">
        <v>136</v>
      </c>
      <c r="P4" s="276">
        <v>27</v>
      </c>
      <c r="Q4" s="276">
        <v>1.49</v>
      </c>
      <c r="R4" s="223">
        <v>193</v>
      </c>
      <c r="S4" s="223">
        <v>49</v>
      </c>
      <c r="T4" s="223">
        <v>10.4</v>
      </c>
      <c r="U4" s="276">
        <v>120</v>
      </c>
    </row>
    <row r="5" spans="1:21" x14ac:dyDescent="0.25">
      <c r="A5" s="294"/>
      <c r="B5" s="293"/>
      <c r="C5" s="167" t="s">
        <v>365</v>
      </c>
      <c r="D5" s="273"/>
      <c r="E5" s="276"/>
      <c r="F5" s="276"/>
      <c r="G5" s="276"/>
      <c r="H5" s="276"/>
      <c r="I5" s="276"/>
      <c r="J5" s="224"/>
      <c r="K5" s="224"/>
      <c r="L5" s="224"/>
      <c r="M5" s="276"/>
      <c r="N5" s="276"/>
      <c r="O5" s="276"/>
      <c r="P5" s="276"/>
      <c r="Q5" s="276"/>
      <c r="R5" s="224"/>
      <c r="S5" s="224"/>
      <c r="T5" s="224"/>
      <c r="U5" s="276"/>
    </row>
    <row r="6" spans="1:21" x14ac:dyDescent="0.25">
      <c r="A6" s="294"/>
      <c r="B6" s="293"/>
      <c r="C6" s="167" t="s">
        <v>177</v>
      </c>
      <c r="D6" s="273"/>
      <c r="E6" s="276"/>
      <c r="F6" s="276"/>
      <c r="G6" s="276"/>
      <c r="H6" s="276"/>
      <c r="I6" s="276"/>
      <c r="J6" s="224"/>
      <c r="K6" s="224"/>
      <c r="L6" s="224"/>
      <c r="M6" s="276"/>
      <c r="N6" s="276"/>
      <c r="O6" s="276"/>
      <c r="P6" s="276"/>
      <c r="Q6" s="276"/>
      <c r="R6" s="224"/>
      <c r="S6" s="224"/>
      <c r="T6" s="224"/>
      <c r="U6" s="276"/>
    </row>
    <row r="7" spans="1:21" x14ac:dyDescent="0.25">
      <c r="A7" s="294"/>
      <c r="B7" s="293"/>
      <c r="C7" s="167" t="s">
        <v>178</v>
      </c>
      <c r="D7" s="273"/>
      <c r="E7" s="276"/>
      <c r="F7" s="276"/>
      <c r="G7" s="276"/>
      <c r="H7" s="276"/>
      <c r="I7" s="276"/>
      <c r="J7" s="224"/>
      <c r="K7" s="224"/>
      <c r="L7" s="224"/>
      <c r="M7" s="276"/>
      <c r="N7" s="276"/>
      <c r="O7" s="276"/>
      <c r="P7" s="276"/>
      <c r="Q7" s="276"/>
      <c r="R7" s="224"/>
      <c r="S7" s="224"/>
      <c r="T7" s="224"/>
      <c r="U7" s="276"/>
    </row>
    <row r="8" spans="1:21" x14ac:dyDescent="0.25">
      <c r="A8" s="294"/>
      <c r="B8" s="293"/>
      <c r="C8" s="167" t="s">
        <v>179</v>
      </c>
      <c r="D8" s="273"/>
      <c r="E8" s="276"/>
      <c r="F8" s="276"/>
      <c r="G8" s="276"/>
      <c r="H8" s="276"/>
      <c r="I8" s="276"/>
      <c r="J8" s="224"/>
      <c r="K8" s="224"/>
      <c r="L8" s="224"/>
      <c r="M8" s="276"/>
      <c r="N8" s="276"/>
      <c r="O8" s="276"/>
      <c r="P8" s="276"/>
      <c r="Q8" s="276"/>
      <c r="R8" s="224"/>
      <c r="S8" s="224"/>
      <c r="T8" s="224"/>
      <c r="U8" s="276"/>
    </row>
    <row r="9" spans="1:21" x14ac:dyDescent="0.25">
      <c r="A9" s="294"/>
      <c r="B9" s="293"/>
      <c r="C9" s="167" t="s">
        <v>180</v>
      </c>
      <c r="D9" s="273"/>
      <c r="E9" s="276"/>
      <c r="F9" s="276"/>
      <c r="G9" s="276"/>
      <c r="H9" s="276"/>
      <c r="I9" s="276"/>
      <c r="J9" s="224"/>
      <c r="K9" s="224"/>
      <c r="L9" s="224"/>
      <c r="M9" s="276"/>
      <c r="N9" s="276"/>
      <c r="O9" s="276"/>
      <c r="P9" s="276"/>
      <c r="Q9" s="276"/>
      <c r="R9" s="224"/>
      <c r="S9" s="224"/>
      <c r="T9" s="224"/>
      <c r="U9" s="276"/>
    </row>
    <row r="10" spans="1:21" x14ac:dyDescent="0.25">
      <c r="A10" s="294"/>
      <c r="B10" s="293"/>
      <c r="C10" s="167" t="s">
        <v>62</v>
      </c>
      <c r="D10" s="273"/>
      <c r="E10" s="276"/>
      <c r="F10" s="276"/>
      <c r="G10" s="276"/>
      <c r="H10" s="276"/>
      <c r="I10" s="276"/>
      <c r="J10" s="224"/>
      <c r="K10" s="224"/>
      <c r="L10" s="224"/>
      <c r="M10" s="276"/>
      <c r="N10" s="276"/>
      <c r="O10" s="276"/>
      <c r="P10" s="276"/>
      <c r="Q10" s="276"/>
      <c r="R10" s="224"/>
      <c r="S10" s="224"/>
      <c r="T10" s="224"/>
      <c r="U10" s="276"/>
    </row>
    <row r="11" spans="1:21" ht="15" customHeight="1" x14ac:dyDescent="0.25">
      <c r="A11" s="294"/>
      <c r="B11" s="307" t="s">
        <v>83</v>
      </c>
      <c r="C11" s="87" t="s">
        <v>20</v>
      </c>
      <c r="D11" s="223">
        <v>200</v>
      </c>
      <c r="E11" s="223">
        <v>0.2</v>
      </c>
      <c r="F11" s="223">
        <v>0</v>
      </c>
      <c r="G11" s="223">
        <v>6.5</v>
      </c>
      <c r="H11" s="223">
        <v>26.8</v>
      </c>
      <c r="I11" s="223">
        <v>0</v>
      </c>
      <c r="J11" s="223">
        <v>0.01</v>
      </c>
      <c r="K11" s="223">
        <v>0.3</v>
      </c>
      <c r="L11" s="223">
        <v>0</v>
      </c>
      <c r="M11" s="223">
        <v>0.04</v>
      </c>
      <c r="N11" s="223">
        <v>4.5</v>
      </c>
      <c r="O11" s="223">
        <v>7.2</v>
      </c>
      <c r="P11" s="223">
        <v>3.8</v>
      </c>
      <c r="Q11" s="223">
        <v>0.73</v>
      </c>
      <c r="R11" s="223">
        <v>20.8</v>
      </c>
      <c r="S11" s="223">
        <v>0</v>
      </c>
      <c r="T11" s="223">
        <v>0</v>
      </c>
      <c r="U11" s="223">
        <v>0</v>
      </c>
    </row>
    <row r="12" spans="1:21" x14ac:dyDescent="0.25">
      <c r="A12" s="294"/>
      <c r="B12" s="308"/>
      <c r="C12" s="81" t="s">
        <v>21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</row>
    <row r="13" spans="1:21" x14ac:dyDescent="0.25">
      <c r="A13" s="294"/>
      <c r="B13" s="309"/>
      <c r="C13" s="81" t="s">
        <v>82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</row>
    <row r="14" spans="1:21" x14ac:dyDescent="0.25">
      <c r="A14" s="294"/>
      <c r="B14" s="78"/>
      <c r="C14" s="28" t="s">
        <v>29</v>
      </c>
      <c r="D14" s="72">
        <v>60</v>
      </c>
      <c r="E14" s="72">
        <v>6.43</v>
      </c>
      <c r="F14" s="72">
        <v>2.73</v>
      </c>
      <c r="G14" s="72">
        <v>28.64</v>
      </c>
      <c r="H14" s="72">
        <v>165.06</v>
      </c>
      <c r="I14" s="72">
        <v>0.24</v>
      </c>
      <c r="J14" s="72">
        <v>0.18</v>
      </c>
      <c r="K14" s="72">
        <v>0</v>
      </c>
      <c r="L14" s="72">
        <v>0</v>
      </c>
      <c r="M14" s="72">
        <v>0.12</v>
      </c>
      <c r="N14" s="72">
        <v>75.3</v>
      </c>
      <c r="O14" s="72">
        <v>77.709999999999994</v>
      </c>
      <c r="P14" s="72">
        <v>24.69</v>
      </c>
      <c r="Q14" s="72">
        <v>2.17</v>
      </c>
      <c r="R14" s="126">
        <v>156.4</v>
      </c>
      <c r="S14" s="72">
        <v>0</v>
      </c>
      <c r="T14" s="72">
        <v>7.35</v>
      </c>
      <c r="U14" s="72">
        <v>0</v>
      </c>
    </row>
    <row r="15" spans="1:21" ht="10.5" customHeight="1" x14ac:dyDescent="0.25">
      <c r="A15" s="294"/>
      <c r="B15" s="293"/>
      <c r="C15" s="306" t="s">
        <v>22</v>
      </c>
      <c r="D15" s="303">
        <f t="shared" ref="D15:U15" si="0">SUM(D4:D14)</f>
        <v>460</v>
      </c>
      <c r="E15" s="303">
        <f t="shared" si="0"/>
        <v>13.83</v>
      </c>
      <c r="F15" s="303">
        <f t="shared" si="0"/>
        <v>11.93</v>
      </c>
      <c r="G15" s="303">
        <f t="shared" si="0"/>
        <v>59.14</v>
      </c>
      <c r="H15" s="303">
        <f t="shared" si="0"/>
        <v>479.66</v>
      </c>
      <c r="I15" s="303">
        <f t="shared" si="0"/>
        <v>0.32</v>
      </c>
      <c r="J15" s="303">
        <f t="shared" si="0"/>
        <v>0.19</v>
      </c>
      <c r="K15" s="303">
        <f t="shared" si="0"/>
        <v>51.8</v>
      </c>
      <c r="L15" s="303">
        <f t="shared" si="0"/>
        <v>0.13</v>
      </c>
      <c r="M15" s="303">
        <f t="shared" si="0"/>
        <v>0.16</v>
      </c>
      <c r="N15" s="303">
        <f t="shared" si="0"/>
        <v>200.8</v>
      </c>
      <c r="O15" s="303">
        <f t="shared" si="0"/>
        <v>220.90999999999997</v>
      </c>
      <c r="P15" s="303">
        <f t="shared" si="0"/>
        <v>55.49</v>
      </c>
      <c r="Q15" s="303">
        <f t="shared" si="0"/>
        <v>4.3899999999999997</v>
      </c>
      <c r="R15" s="303">
        <f t="shared" si="0"/>
        <v>370.20000000000005</v>
      </c>
      <c r="S15" s="303">
        <f t="shared" si="0"/>
        <v>49</v>
      </c>
      <c r="T15" s="303">
        <f t="shared" si="0"/>
        <v>17.75</v>
      </c>
      <c r="U15" s="303">
        <f t="shared" si="0"/>
        <v>120</v>
      </c>
    </row>
    <row r="16" spans="1:21" ht="6" customHeight="1" x14ac:dyDescent="0.25">
      <c r="A16" s="294"/>
      <c r="B16" s="293"/>
      <c r="C16" s="306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</row>
    <row r="17" spans="1:21" ht="25.5" x14ac:dyDescent="0.25">
      <c r="A17" s="294" t="s">
        <v>23</v>
      </c>
      <c r="B17" s="299" t="s">
        <v>138</v>
      </c>
      <c r="C17" s="165" t="s">
        <v>42</v>
      </c>
      <c r="D17" s="273">
        <v>200</v>
      </c>
      <c r="E17" s="230">
        <v>4.7</v>
      </c>
      <c r="F17" s="230">
        <v>4.96</v>
      </c>
      <c r="G17" s="230">
        <v>10.119999999999999</v>
      </c>
      <c r="H17" s="230">
        <v>110.36</v>
      </c>
      <c r="I17" s="230">
        <v>0.03</v>
      </c>
      <c r="J17" s="230">
        <v>0.04</v>
      </c>
      <c r="K17" s="230">
        <v>134.6</v>
      </c>
      <c r="L17" s="230">
        <v>0</v>
      </c>
      <c r="M17" s="230">
        <v>6.76</v>
      </c>
      <c r="N17" s="230">
        <v>33.6</v>
      </c>
      <c r="O17" s="230">
        <v>42.6</v>
      </c>
      <c r="P17" s="230">
        <v>19.2</v>
      </c>
      <c r="Q17" s="230">
        <v>0.87</v>
      </c>
      <c r="R17" s="230">
        <v>264.60000000000002</v>
      </c>
      <c r="S17" s="230">
        <v>17.2</v>
      </c>
      <c r="T17" s="230">
        <v>0.4</v>
      </c>
      <c r="U17" s="230">
        <v>222.6</v>
      </c>
    </row>
    <row r="18" spans="1:21" x14ac:dyDescent="0.25">
      <c r="A18" s="294"/>
      <c r="B18" s="299"/>
      <c r="C18" s="166" t="s">
        <v>43</v>
      </c>
      <c r="D18" s="273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</row>
    <row r="19" spans="1:21" x14ac:dyDescent="0.25">
      <c r="A19" s="294"/>
      <c r="B19" s="299"/>
      <c r="C19" s="166" t="s">
        <v>44</v>
      </c>
      <c r="D19" s="273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</row>
    <row r="20" spans="1:21" x14ac:dyDescent="0.25">
      <c r="A20" s="294"/>
      <c r="B20" s="299"/>
      <c r="C20" s="166" t="s">
        <v>151</v>
      </c>
      <c r="D20" s="273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</row>
    <row r="21" spans="1:21" x14ac:dyDescent="0.25">
      <c r="A21" s="294"/>
      <c r="B21" s="299"/>
      <c r="C21" s="166" t="s">
        <v>152</v>
      </c>
      <c r="D21" s="273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</row>
    <row r="22" spans="1:21" x14ac:dyDescent="0.25">
      <c r="A22" s="294"/>
      <c r="B22" s="299"/>
      <c r="C22" s="166" t="s">
        <v>25</v>
      </c>
      <c r="D22" s="273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</row>
    <row r="23" spans="1:21" x14ac:dyDescent="0.25">
      <c r="A23" s="294"/>
      <c r="B23" s="299"/>
      <c r="C23" s="166" t="s">
        <v>61</v>
      </c>
      <c r="D23" s="273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</row>
    <row r="24" spans="1:21" x14ac:dyDescent="0.25">
      <c r="A24" s="294"/>
      <c r="B24" s="299"/>
      <c r="C24" s="166" t="s">
        <v>153</v>
      </c>
      <c r="D24" s="273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</row>
    <row r="25" spans="1:21" x14ac:dyDescent="0.25">
      <c r="A25" s="294"/>
      <c r="B25" s="299"/>
      <c r="C25" s="166" t="s">
        <v>35</v>
      </c>
      <c r="D25" s="273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</row>
    <row r="26" spans="1:21" x14ac:dyDescent="0.25">
      <c r="A26" s="294"/>
      <c r="B26" s="299"/>
      <c r="C26" s="166" t="s">
        <v>45</v>
      </c>
      <c r="D26" s="273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</row>
    <row r="27" spans="1:21" x14ac:dyDescent="0.25">
      <c r="A27" s="294"/>
      <c r="B27" s="299"/>
      <c r="C27" s="166" t="s">
        <v>154</v>
      </c>
      <c r="D27" s="273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</row>
    <row r="28" spans="1:21" x14ac:dyDescent="0.25">
      <c r="A28" s="294"/>
      <c r="B28" s="299"/>
      <c r="C28" s="166" t="s">
        <v>155</v>
      </c>
      <c r="D28" s="273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</row>
    <row r="29" spans="1:21" x14ac:dyDescent="0.25">
      <c r="A29" s="294"/>
      <c r="B29" s="299"/>
      <c r="C29" s="166" t="s">
        <v>156</v>
      </c>
      <c r="D29" s="273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</row>
    <row r="30" spans="1:21" x14ac:dyDescent="0.25">
      <c r="A30" s="294"/>
      <c r="B30" s="299"/>
      <c r="C30" s="166" t="s">
        <v>60</v>
      </c>
      <c r="D30" s="273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</row>
    <row r="31" spans="1:21" x14ac:dyDescent="0.25">
      <c r="A31" s="294"/>
      <c r="B31" s="166"/>
      <c r="C31" s="166" t="s">
        <v>157</v>
      </c>
      <c r="D31" s="273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</row>
    <row r="32" spans="1:21" ht="21" customHeight="1" x14ac:dyDescent="0.25">
      <c r="A32" s="294"/>
      <c r="B32" s="299" t="s">
        <v>139</v>
      </c>
      <c r="C32" s="46" t="s">
        <v>38</v>
      </c>
      <c r="D32" s="273">
        <v>120</v>
      </c>
      <c r="E32" s="278">
        <v>17.399999999999999</v>
      </c>
      <c r="F32" s="278">
        <v>17.600000000000001</v>
      </c>
      <c r="G32" s="278">
        <v>9.6</v>
      </c>
      <c r="H32" s="278">
        <v>266.2</v>
      </c>
      <c r="I32" s="278">
        <v>0.04</v>
      </c>
      <c r="J32" s="290">
        <v>0.12</v>
      </c>
      <c r="K32" s="290">
        <v>2.2200000000000002</v>
      </c>
      <c r="L32" s="290">
        <v>0</v>
      </c>
      <c r="M32" s="278">
        <v>0.56000000000000005</v>
      </c>
      <c r="N32" s="278">
        <v>32</v>
      </c>
      <c r="O32" s="278">
        <v>184</v>
      </c>
      <c r="P32" s="278">
        <v>26</v>
      </c>
      <c r="Q32" s="278">
        <v>2.36</v>
      </c>
      <c r="R32" s="290">
        <v>294</v>
      </c>
      <c r="S32" s="290">
        <v>36</v>
      </c>
      <c r="T32" s="290">
        <v>1.96</v>
      </c>
      <c r="U32" s="278">
        <v>170</v>
      </c>
    </row>
    <row r="33" spans="1:21" ht="25.5" x14ac:dyDescent="0.25">
      <c r="A33" s="294"/>
      <c r="B33" s="299"/>
      <c r="C33" s="81" t="s">
        <v>140</v>
      </c>
      <c r="D33" s="273"/>
      <c r="E33" s="278"/>
      <c r="F33" s="278"/>
      <c r="G33" s="278"/>
      <c r="H33" s="278"/>
      <c r="I33" s="278"/>
      <c r="J33" s="291"/>
      <c r="K33" s="291"/>
      <c r="L33" s="291"/>
      <c r="M33" s="278"/>
      <c r="N33" s="278"/>
      <c r="O33" s="278"/>
      <c r="P33" s="278"/>
      <c r="Q33" s="278"/>
      <c r="R33" s="291"/>
      <c r="S33" s="291"/>
      <c r="T33" s="291"/>
      <c r="U33" s="278"/>
    </row>
    <row r="34" spans="1:21" x14ac:dyDescent="0.25">
      <c r="A34" s="294"/>
      <c r="B34" s="299"/>
      <c r="C34" s="81" t="s">
        <v>145</v>
      </c>
      <c r="D34" s="273"/>
      <c r="E34" s="278"/>
      <c r="F34" s="278"/>
      <c r="G34" s="278"/>
      <c r="H34" s="278"/>
      <c r="I34" s="278"/>
      <c r="J34" s="291"/>
      <c r="K34" s="291"/>
      <c r="L34" s="291"/>
      <c r="M34" s="278"/>
      <c r="N34" s="278"/>
      <c r="O34" s="278"/>
      <c r="P34" s="278"/>
      <c r="Q34" s="278"/>
      <c r="R34" s="291"/>
      <c r="S34" s="291"/>
      <c r="T34" s="291"/>
      <c r="U34" s="278"/>
    </row>
    <row r="35" spans="1:21" x14ac:dyDescent="0.25">
      <c r="A35" s="294"/>
      <c r="B35" s="299"/>
      <c r="C35" s="81" t="s">
        <v>142</v>
      </c>
      <c r="D35" s="273"/>
      <c r="E35" s="278"/>
      <c r="F35" s="278"/>
      <c r="G35" s="278"/>
      <c r="H35" s="278"/>
      <c r="I35" s="278"/>
      <c r="J35" s="291"/>
      <c r="K35" s="291"/>
      <c r="L35" s="291"/>
      <c r="M35" s="278"/>
      <c r="N35" s="278"/>
      <c r="O35" s="278"/>
      <c r="P35" s="278"/>
      <c r="Q35" s="278"/>
      <c r="R35" s="291"/>
      <c r="S35" s="291"/>
      <c r="T35" s="291"/>
      <c r="U35" s="278"/>
    </row>
    <row r="36" spans="1:21" x14ac:dyDescent="0.25">
      <c r="A36" s="294"/>
      <c r="B36" s="299"/>
      <c r="C36" s="81" t="s">
        <v>141</v>
      </c>
      <c r="D36" s="273"/>
      <c r="E36" s="278"/>
      <c r="F36" s="278"/>
      <c r="G36" s="278"/>
      <c r="H36" s="278"/>
      <c r="I36" s="278"/>
      <c r="J36" s="291"/>
      <c r="K36" s="291"/>
      <c r="L36" s="291"/>
      <c r="M36" s="278"/>
      <c r="N36" s="278"/>
      <c r="O36" s="278"/>
      <c r="P36" s="278"/>
      <c r="Q36" s="278"/>
      <c r="R36" s="291"/>
      <c r="S36" s="291"/>
      <c r="T36" s="291"/>
      <c r="U36" s="278"/>
    </row>
    <row r="37" spans="1:21" x14ac:dyDescent="0.25">
      <c r="A37" s="294"/>
      <c r="B37" s="299"/>
      <c r="C37" s="81" t="s">
        <v>143</v>
      </c>
      <c r="D37" s="273"/>
      <c r="E37" s="278"/>
      <c r="F37" s="278"/>
      <c r="G37" s="278"/>
      <c r="H37" s="278"/>
      <c r="I37" s="278"/>
      <c r="J37" s="291"/>
      <c r="K37" s="291"/>
      <c r="L37" s="291"/>
      <c r="M37" s="278"/>
      <c r="N37" s="278"/>
      <c r="O37" s="278"/>
      <c r="P37" s="278"/>
      <c r="Q37" s="278"/>
      <c r="R37" s="291"/>
      <c r="S37" s="291"/>
      <c r="T37" s="291"/>
      <c r="U37" s="278"/>
    </row>
    <row r="38" spans="1:21" x14ac:dyDescent="0.25">
      <c r="A38" s="294"/>
      <c r="B38" s="299"/>
      <c r="C38" s="42" t="s">
        <v>144</v>
      </c>
      <c r="D38" s="273"/>
      <c r="E38" s="278"/>
      <c r="F38" s="278"/>
      <c r="G38" s="278"/>
      <c r="H38" s="278"/>
      <c r="I38" s="278"/>
      <c r="J38" s="291"/>
      <c r="K38" s="291"/>
      <c r="L38" s="291"/>
      <c r="M38" s="278"/>
      <c r="N38" s="278"/>
      <c r="O38" s="278"/>
      <c r="P38" s="278"/>
      <c r="Q38" s="278"/>
      <c r="R38" s="291"/>
      <c r="S38" s="291"/>
      <c r="T38" s="291"/>
      <c r="U38" s="278"/>
    </row>
    <row r="39" spans="1:21" x14ac:dyDescent="0.25">
      <c r="A39" s="294"/>
      <c r="B39" s="299" t="s">
        <v>39</v>
      </c>
      <c r="C39" s="87" t="s">
        <v>40</v>
      </c>
      <c r="D39" s="273">
        <v>180</v>
      </c>
      <c r="E39" s="278">
        <v>3.8</v>
      </c>
      <c r="F39" s="278">
        <v>8.4</v>
      </c>
      <c r="G39" s="278">
        <v>32.6</v>
      </c>
      <c r="H39" s="278">
        <v>219.1</v>
      </c>
      <c r="I39" s="278">
        <v>0.11</v>
      </c>
      <c r="J39" s="290">
        <v>0.08</v>
      </c>
      <c r="K39" s="290">
        <v>20.67</v>
      </c>
      <c r="L39" s="290">
        <v>0.09</v>
      </c>
      <c r="M39" s="278">
        <v>10.1</v>
      </c>
      <c r="N39" s="278">
        <v>14</v>
      </c>
      <c r="O39" s="278">
        <v>66</v>
      </c>
      <c r="P39" s="278">
        <v>25.1</v>
      </c>
      <c r="Q39" s="278">
        <v>1</v>
      </c>
      <c r="R39" s="290">
        <v>595.70000000000005</v>
      </c>
      <c r="S39" s="290">
        <v>26.3</v>
      </c>
      <c r="T39" s="290">
        <v>0.36</v>
      </c>
      <c r="U39" s="278">
        <v>38.200000000000003</v>
      </c>
    </row>
    <row r="40" spans="1:21" x14ac:dyDescent="0.25">
      <c r="A40" s="294"/>
      <c r="B40" s="299"/>
      <c r="C40" s="81" t="s">
        <v>338</v>
      </c>
      <c r="D40" s="273"/>
      <c r="E40" s="278"/>
      <c r="F40" s="278"/>
      <c r="G40" s="278"/>
      <c r="H40" s="278"/>
      <c r="I40" s="278"/>
      <c r="J40" s="291"/>
      <c r="K40" s="291"/>
      <c r="L40" s="291"/>
      <c r="M40" s="278"/>
      <c r="N40" s="278"/>
      <c r="O40" s="278"/>
      <c r="P40" s="278"/>
      <c r="Q40" s="278"/>
      <c r="R40" s="291"/>
      <c r="S40" s="291"/>
      <c r="T40" s="291"/>
      <c r="U40" s="278"/>
    </row>
    <row r="41" spans="1:21" x14ac:dyDescent="0.25">
      <c r="A41" s="294"/>
      <c r="B41" s="299"/>
      <c r="C41" s="81" t="s">
        <v>339</v>
      </c>
      <c r="D41" s="273"/>
      <c r="E41" s="278"/>
      <c r="F41" s="278"/>
      <c r="G41" s="278"/>
      <c r="H41" s="278"/>
      <c r="I41" s="278"/>
      <c r="J41" s="292"/>
      <c r="K41" s="292"/>
      <c r="L41" s="292"/>
      <c r="M41" s="278"/>
      <c r="N41" s="278"/>
      <c r="O41" s="278"/>
      <c r="P41" s="278"/>
      <c r="Q41" s="278"/>
      <c r="R41" s="292"/>
      <c r="S41" s="292"/>
      <c r="T41" s="292"/>
      <c r="U41" s="278"/>
    </row>
    <row r="42" spans="1:21" ht="15" customHeight="1" x14ac:dyDescent="0.25">
      <c r="A42" s="294"/>
      <c r="B42" s="270" t="s">
        <v>101</v>
      </c>
      <c r="C42" s="87" t="s">
        <v>100</v>
      </c>
      <c r="D42" s="223">
        <v>200</v>
      </c>
      <c r="E42" s="223">
        <v>0.6</v>
      </c>
      <c r="F42" s="223">
        <v>0.2</v>
      </c>
      <c r="G42" s="223">
        <v>15.2</v>
      </c>
      <c r="H42" s="223">
        <v>65.3</v>
      </c>
      <c r="I42" s="223">
        <v>0.01</v>
      </c>
      <c r="J42" s="266">
        <v>0.05</v>
      </c>
      <c r="K42" s="266">
        <v>98</v>
      </c>
      <c r="L42" s="223">
        <v>1.3</v>
      </c>
      <c r="M42" s="223">
        <v>80</v>
      </c>
      <c r="N42" s="223">
        <v>11</v>
      </c>
      <c r="O42" s="223">
        <v>3</v>
      </c>
      <c r="P42" s="223">
        <v>3</v>
      </c>
      <c r="Q42" s="223">
        <v>0.54</v>
      </c>
      <c r="R42" s="266">
        <v>8.4700000000000006</v>
      </c>
      <c r="S42" s="266">
        <v>0</v>
      </c>
      <c r="T42" s="266">
        <v>0</v>
      </c>
      <c r="U42" s="266">
        <v>0</v>
      </c>
    </row>
    <row r="43" spans="1:21" x14ac:dyDescent="0.25">
      <c r="A43" s="294"/>
      <c r="B43" s="271"/>
      <c r="C43" s="81" t="s">
        <v>102</v>
      </c>
      <c r="D43" s="224"/>
      <c r="E43" s="224"/>
      <c r="F43" s="224"/>
      <c r="G43" s="224"/>
      <c r="H43" s="224"/>
      <c r="I43" s="224"/>
      <c r="J43" s="267"/>
      <c r="K43" s="267"/>
      <c r="L43" s="224"/>
      <c r="M43" s="224"/>
      <c r="N43" s="224"/>
      <c r="O43" s="224"/>
      <c r="P43" s="224"/>
      <c r="Q43" s="224"/>
      <c r="R43" s="267"/>
      <c r="S43" s="267"/>
      <c r="T43" s="267"/>
      <c r="U43" s="267"/>
    </row>
    <row r="44" spans="1:21" x14ac:dyDescent="0.25">
      <c r="A44" s="294"/>
      <c r="B44" s="271"/>
      <c r="C44" s="81" t="s">
        <v>82</v>
      </c>
      <c r="D44" s="224"/>
      <c r="E44" s="224"/>
      <c r="F44" s="224"/>
      <c r="G44" s="224"/>
      <c r="H44" s="224"/>
      <c r="I44" s="224"/>
      <c r="J44" s="267"/>
      <c r="K44" s="267"/>
      <c r="L44" s="224"/>
      <c r="M44" s="224"/>
      <c r="N44" s="224"/>
      <c r="O44" s="224"/>
      <c r="P44" s="224"/>
      <c r="Q44" s="224"/>
      <c r="R44" s="267"/>
      <c r="S44" s="267"/>
      <c r="T44" s="267"/>
      <c r="U44" s="267"/>
    </row>
    <row r="45" spans="1:21" x14ac:dyDescent="0.25">
      <c r="A45" s="294"/>
      <c r="B45" s="272"/>
      <c r="C45" s="81" t="s">
        <v>41</v>
      </c>
      <c r="D45" s="225"/>
      <c r="E45" s="225"/>
      <c r="F45" s="225"/>
      <c r="G45" s="225"/>
      <c r="H45" s="225"/>
      <c r="I45" s="225"/>
      <c r="J45" s="302"/>
      <c r="K45" s="302"/>
      <c r="L45" s="225"/>
      <c r="M45" s="225"/>
      <c r="N45" s="225"/>
      <c r="O45" s="225"/>
      <c r="P45" s="225"/>
      <c r="Q45" s="225"/>
      <c r="R45" s="302"/>
      <c r="S45" s="302"/>
      <c r="T45" s="302"/>
      <c r="U45" s="302"/>
    </row>
    <row r="46" spans="1:21" x14ac:dyDescent="0.25">
      <c r="A46" s="294"/>
      <c r="B46" s="77"/>
      <c r="C46" s="28" t="s">
        <v>29</v>
      </c>
      <c r="D46" s="72">
        <v>60</v>
      </c>
      <c r="E46" s="72">
        <v>6.43</v>
      </c>
      <c r="F46" s="72">
        <v>2.73</v>
      </c>
      <c r="G46" s="72">
        <v>28.64</v>
      </c>
      <c r="H46" s="72">
        <v>165.06</v>
      </c>
      <c r="I46" s="72">
        <v>0.24</v>
      </c>
      <c r="J46" s="72">
        <v>0.18</v>
      </c>
      <c r="K46" s="72">
        <v>0</v>
      </c>
      <c r="L46" s="72">
        <v>0</v>
      </c>
      <c r="M46" s="72">
        <v>0.12</v>
      </c>
      <c r="N46" s="72">
        <v>75.3</v>
      </c>
      <c r="O46" s="72">
        <v>77.709999999999994</v>
      </c>
      <c r="P46" s="72">
        <v>24.69</v>
      </c>
      <c r="Q46" s="72">
        <v>2.17</v>
      </c>
      <c r="R46" s="126">
        <v>156.4</v>
      </c>
      <c r="S46" s="72">
        <v>0</v>
      </c>
      <c r="T46" s="72">
        <v>7.35</v>
      </c>
      <c r="U46" s="72">
        <v>0</v>
      </c>
    </row>
    <row r="47" spans="1:21" x14ac:dyDescent="0.25">
      <c r="A47" s="294"/>
      <c r="B47" s="81"/>
      <c r="C47" s="87" t="s">
        <v>103</v>
      </c>
      <c r="D47" s="86">
        <v>60</v>
      </c>
      <c r="E47" s="86">
        <v>5.1100000000000003</v>
      </c>
      <c r="F47" s="86">
        <v>1.99</v>
      </c>
      <c r="G47" s="86">
        <v>29.03</v>
      </c>
      <c r="H47" s="86">
        <v>155.63</v>
      </c>
      <c r="I47" s="86">
        <v>0.24</v>
      </c>
      <c r="J47" s="86">
        <v>0.15</v>
      </c>
      <c r="K47" s="86">
        <v>0</v>
      </c>
      <c r="L47" s="86">
        <v>0</v>
      </c>
      <c r="M47" s="86">
        <v>0.24</v>
      </c>
      <c r="N47" s="86">
        <v>43.75</v>
      </c>
      <c r="O47" s="86">
        <v>78.13</v>
      </c>
      <c r="P47" s="86">
        <v>25</v>
      </c>
      <c r="Q47" s="86">
        <v>1.75</v>
      </c>
      <c r="R47" s="126">
        <v>183</v>
      </c>
      <c r="S47" s="86">
        <v>0</v>
      </c>
      <c r="T47" s="86">
        <v>5.4</v>
      </c>
      <c r="U47" s="86">
        <v>25.5</v>
      </c>
    </row>
    <row r="48" spans="1:21" x14ac:dyDescent="0.25">
      <c r="A48" s="294"/>
      <c r="B48" s="46"/>
      <c r="C48" s="93" t="s">
        <v>22</v>
      </c>
      <c r="D48" s="99">
        <f t="shared" ref="D48:U48" si="1">SUM(D17:D47)</f>
        <v>820</v>
      </c>
      <c r="E48" s="99">
        <f t="shared" si="1"/>
        <v>38.04</v>
      </c>
      <c r="F48" s="99">
        <f t="shared" si="1"/>
        <v>35.880000000000003</v>
      </c>
      <c r="G48" s="99">
        <f t="shared" si="1"/>
        <v>125.19</v>
      </c>
      <c r="H48" s="99">
        <f t="shared" si="1"/>
        <v>981.65</v>
      </c>
      <c r="I48" s="99">
        <f t="shared" si="1"/>
        <v>0.66999999999999993</v>
      </c>
      <c r="J48" s="99">
        <f t="shared" si="1"/>
        <v>0.62</v>
      </c>
      <c r="K48" s="99">
        <f t="shared" si="1"/>
        <v>255.49</v>
      </c>
      <c r="L48" s="99">
        <f t="shared" si="1"/>
        <v>1.3900000000000001</v>
      </c>
      <c r="M48" s="99">
        <f t="shared" si="1"/>
        <v>97.78</v>
      </c>
      <c r="N48" s="99">
        <f t="shared" si="1"/>
        <v>209.64999999999998</v>
      </c>
      <c r="O48" s="99">
        <f t="shared" si="1"/>
        <v>451.44</v>
      </c>
      <c r="P48" s="99">
        <f t="shared" si="1"/>
        <v>122.99000000000001</v>
      </c>
      <c r="Q48" s="99">
        <f t="shared" si="1"/>
        <v>8.6900000000000013</v>
      </c>
      <c r="R48" s="99">
        <f t="shared" si="1"/>
        <v>1502.1700000000003</v>
      </c>
      <c r="S48" s="99">
        <f t="shared" si="1"/>
        <v>79.5</v>
      </c>
      <c r="T48" s="99">
        <f t="shared" si="1"/>
        <v>15.47</v>
      </c>
      <c r="U48" s="99">
        <f t="shared" si="1"/>
        <v>456.3</v>
      </c>
    </row>
    <row r="49" spans="1:21" ht="25.5" customHeight="1" x14ac:dyDescent="0.25">
      <c r="A49" s="294" t="s">
        <v>28</v>
      </c>
      <c r="B49" s="274" t="s">
        <v>332</v>
      </c>
      <c r="C49" s="300" t="s">
        <v>59</v>
      </c>
      <c r="D49" s="223">
        <v>185</v>
      </c>
      <c r="E49" s="223">
        <v>3</v>
      </c>
      <c r="F49" s="223">
        <v>1</v>
      </c>
      <c r="G49" s="223">
        <v>42</v>
      </c>
      <c r="H49" s="223">
        <v>192</v>
      </c>
      <c r="I49" s="223">
        <v>0.08</v>
      </c>
      <c r="J49" s="223">
        <v>20</v>
      </c>
      <c r="K49" s="223">
        <v>0.03</v>
      </c>
      <c r="L49" s="223">
        <v>0</v>
      </c>
      <c r="M49" s="223">
        <v>20</v>
      </c>
      <c r="N49" s="223">
        <v>16</v>
      </c>
      <c r="O49" s="223">
        <v>56</v>
      </c>
      <c r="P49" s="223">
        <v>84</v>
      </c>
      <c r="Q49" s="223">
        <v>1.2</v>
      </c>
      <c r="R49" s="223">
        <v>278</v>
      </c>
      <c r="S49" s="223">
        <v>2</v>
      </c>
      <c r="T49" s="223">
        <v>0</v>
      </c>
      <c r="U49" s="223">
        <v>8</v>
      </c>
    </row>
    <row r="50" spans="1:21" x14ac:dyDescent="0.25">
      <c r="A50" s="294"/>
      <c r="B50" s="275"/>
      <c r="C50" s="301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</row>
    <row r="51" spans="1:21" ht="19.5" customHeight="1" x14ac:dyDescent="0.25">
      <c r="A51" s="294"/>
      <c r="B51" s="84"/>
      <c r="C51" s="93" t="s">
        <v>22</v>
      </c>
      <c r="D51" s="99">
        <f t="shared" ref="D51:U51" si="2">SUM(D49:D50)</f>
        <v>185</v>
      </c>
      <c r="E51" s="99">
        <f t="shared" si="2"/>
        <v>3</v>
      </c>
      <c r="F51" s="99">
        <f t="shared" si="2"/>
        <v>1</v>
      </c>
      <c r="G51" s="99">
        <f t="shared" si="2"/>
        <v>42</v>
      </c>
      <c r="H51" s="99">
        <f t="shared" si="2"/>
        <v>192</v>
      </c>
      <c r="I51" s="99">
        <f t="shared" si="2"/>
        <v>0.08</v>
      </c>
      <c r="J51" s="99">
        <f t="shared" si="2"/>
        <v>20</v>
      </c>
      <c r="K51" s="99">
        <f t="shared" si="2"/>
        <v>0.03</v>
      </c>
      <c r="L51" s="99">
        <f t="shared" si="2"/>
        <v>0</v>
      </c>
      <c r="M51" s="99">
        <f t="shared" si="2"/>
        <v>20</v>
      </c>
      <c r="N51" s="99">
        <f t="shared" si="2"/>
        <v>16</v>
      </c>
      <c r="O51" s="99">
        <f t="shared" si="2"/>
        <v>56</v>
      </c>
      <c r="P51" s="99">
        <f t="shared" si="2"/>
        <v>84</v>
      </c>
      <c r="Q51" s="99">
        <f t="shared" si="2"/>
        <v>1.2</v>
      </c>
      <c r="R51" s="99">
        <f t="shared" si="2"/>
        <v>278</v>
      </c>
      <c r="S51" s="99">
        <f t="shared" si="2"/>
        <v>2</v>
      </c>
      <c r="T51" s="99">
        <f t="shared" si="2"/>
        <v>0</v>
      </c>
      <c r="U51" s="99">
        <f t="shared" si="2"/>
        <v>8</v>
      </c>
    </row>
    <row r="52" spans="1:21" x14ac:dyDescent="0.25">
      <c r="A52" s="298" t="s">
        <v>368</v>
      </c>
      <c r="B52" s="274" t="s">
        <v>147</v>
      </c>
      <c r="C52" s="38" t="s">
        <v>146</v>
      </c>
      <c r="D52" s="249">
        <v>180</v>
      </c>
      <c r="E52" s="220">
        <v>3.4</v>
      </c>
      <c r="F52" s="220">
        <v>8.9</v>
      </c>
      <c r="G52" s="220">
        <v>35.5</v>
      </c>
      <c r="H52" s="220">
        <v>160.1</v>
      </c>
      <c r="I52" s="220">
        <v>7.0000000000000007E-2</v>
      </c>
      <c r="J52" s="220">
        <v>0.08</v>
      </c>
      <c r="K52" s="220">
        <v>309</v>
      </c>
      <c r="L52" s="220">
        <v>0.01</v>
      </c>
      <c r="M52" s="220">
        <v>12.2</v>
      </c>
      <c r="N52" s="220">
        <v>56</v>
      </c>
      <c r="O52" s="220">
        <v>70</v>
      </c>
      <c r="P52" s="220">
        <v>29</v>
      </c>
      <c r="Q52" s="220">
        <v>1.02</v>
      </c>
      <c r="R52" s="220">
        <v>429</v>
      </c>
      <c r="S52" s="220">
        <v>27</v>
      </c>
      <c r="T52" s="220">
        <v>0.56000000000000005</v>
      </c>
      <c r="U52" s="220">
        <v>341</v>
      </c>
    </row>
    <row r="53" spans="1:21" x14ac:dyDescent="0.25">
      <c r="A53" s="298"/>
      <c r="B53" s="275"/>
      <c r="C53" s="29" t="s">
        <v>216</v>
      </c>
      <c r="D53" s="250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</row>
    <row r="54" spans="1:21" x14ac:dyDescent="0.25">
      <c r="A54" s="298"/>
      <c r="B54" s="275"/>
      <c r="C54" s="29" t="s">
        <v>217</v>
      </c>
      <c r="D54" s="250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</row>
    <row r="55" spans="1:21" x14ac:dyDescent="0.25">
      <c r="A55" s="298"/>
      <c r="B55" s="275"/>
      <c r="C55" s="29" t="s">
        <v>252</v>
      </c>
      <c r="D55" s="250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</row>
    <row r="56" spans="1:21" x14ac:dyDescent="0.25">
      <c r="A56" s="298"/>
      <c r="B56" s="275"/>
      <c r="C56" s="29" t="s">
        <v>218</v>
      </c>
      <c r="D56" s="250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</row>
    <row r="57" spans="1:21" x14ac:dyDescent="0.25">
      <c r="A57" s="298"/>
      <c r="B57" s="275"/>
      <c r="C57" s="29" t="s">
        <v>219</v>
      </c>
      <c r="D57" s="250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</row>
    <row r="58" spans="1:21" x14ac:dyDescent="0.25">
      <c r="A58" s="298"/>
      <c r="B58" s="275"/>
      <c r="C58" s="29" t="s">
        <v>220</v>
      </c>
      <c r="D58" s="250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</row>
    <row r="59" spans="1:21" x14ac:dyDescent="0.25">
      <c r="A59" s="298"/>
      <c r="B59" s="275"/>
      <c r="C59" s="29" t="s">
        <v>221</v>
      </c>
      <c r="D59" s="250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</row>
    <row r="60" spans="1:21" x14ac:dyDescent="0.25">
      <c r="A60" s="298"/>
      <c r="B60" s="275"/>
      <c r="C60" s="29" t="s">
        <v>222</v>
      </c>
      <c r="D60" s="250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</row>
    <row r="61" spans="1:21" x14ac:dyDescent="0.25">
      <c r="A61" s="298"/>
      <c r="B61" s="275"/>
      <c r="C61" s="29" t="s">
        <v>189</v>
      </c>
      <c r="D61" s="250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</row>
    <row r="62" spans="1:21" x14ac:dyDescent="0.25">
      <c r="A62" s="298"/>
      <c r="B62" s="275"/>
      <c r="C62" s="29" t="s">
        <v>208</v>
      </c>
      <c r="D62" s="250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</row>
    <row r="63" spans="1:21" x14ac:dyDescent="0.25">
      <c r="A63" s="298"/>
      <c r="B63" s="275"/>
      <c r="C63" s="29" t="s">
        <v>223</v>
      </c>
      <c r="D63" s="251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</row>
    <row r="64" spans="1:21" ht="15" customHeight="1" x14ac:dyDescent="0.25">
      <c r="A64" s="298"/>
      <c r="B64" s="274" t="s">
        <v>123</v>
      </c>
      <c r="C64" s="40" t="s">
        <v>30</v>
      </c>
      <c r="D64" s="249">
        <v>200</v>
      </c>
      <c r="E64" s="249">
        <v>0.3</v>
      </c>
      <c r="F64" s="249">
        <v>0</v>
      </c>
      <c r="G64" s="249">
        <v>6.7</v>
      </c>
      <c r="H64" s="249">
        <v>27.9</v>
      </c>
      <c r="I64" s="249">
        <v>0</v>
      </c>
      <c r="J64" s="249">
        <v>0.01</v>
      </c>
      <c r="K64" s="249">
        <v>0.38</v>
      </c>
      <c r="L64" s="249">
        <v>0</v>
      </c>
      <c r="M64" s="249">
        <v>1.1599999999999999</v>
      </c>
      <c r="N64" s="249">
        <v>6.9</v>
      </c>
      <c r="O64" s="249">
        <v>8.5</v>
      </c>
      <c r="P64" s="249">
        <v>4.5999999999999996</v>
      </c>
      <c r="Q64" s="249">
        <v>0.77</v>
      </c>
      <c r="R64" s="249">
        <v>30.2</v>
      </c>
      <c r="S64" s="249">
        <v>0</v>
      </c>
      <c r="T64" s="249">
        <v>0.02</v>
      </c>
      <c r="U64" s="249">
        <v>0.7</v>
      </c>
    </row>
    <row r="65" spans="1:21" x14ac:dyDescent="0.25">
      <c r="A65" s="298"/>
      <c r="B65" s="275"/>
      <c r="C65" s="41" t="s">
        <v>124</v>
      </c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</row>
    <row r="66" spans="1:21" x14ac:dyDescent="0.25">
      <c r="A66" s="298"/>
      <c r="B66" s="275"/>
      <c r="C66" s="41" t="s">
        <v>125</v>
      </c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</row>
    <row r="67" spans="1:21" x14ac:dyDescent="0.25">
      <c r="A67" s="298"/>
      <c r="B67" s="275"/>
      <c r="C67" s="41" t="s">
        <v>126</v>
      </c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</row>
    <row r="68" spans="1:21" x14ac:dyDescent="0.25">
      <c r="A68" s="298"/>
      <c r="B68" s="286"/>
      <c r="C68" s="41" t="s">
        <v>127</v>
      </c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</row>
    <row r="69" spans="1:21" ht="39" customHeight="1" x14ac:dyDescent="0.25">
      <c r="A69" s="298"/>
      <c r="B69" s="78"/>
      <c r="C69" s="28" t="s">
        <v>29</v>
      </c>
      <c r="D69" s="72">
        <v>60</v>
      </c>
      <c r="E69" s="72">
        <v>6.43</v>
      </c>
      <c r="F69" s="72">
        <v>2.73</v>
      </c>
      <c r="G69" s="72">
        <v>28.64</v>
      </c>
      <c r="H69" s="72">
        <v>165.06</v>
      </c>
      <c r="I69" s="72">
        <v>0.24</v>
      </c>
      <c r="J69" s="72">
        <v>0.18</v>
      </c>
      <c r="K69" s="72">
        <v>0</v>
      </c>
      <c r="L69" s="72">
        <v>0</v>
      </c>
      <c r="M69" s="72">
        <v>0.12</v>
      </c>
      <c r="N69" s="72">
        <v>75.3</v>
      </c>
      <c r="O69" s="72">
        <v>77.709999999999994</v>
      </c>
      <c r="P69" s="72">
        <v>24.69</v>
      </c>
      <c r="Q69" s="72">
        <v>2.17</v>
      </c>
      <c r="R69" s="126">
        <v>156.4</v>
      </c>
      <c r="S69" s="72">
        <v>0</v>
      </c>
      <c r="T69" s="72">
        <v>7.35</v>
      </c>
      <c r="U69" s="72">
        <v>0</v>
      </c>
    </row>
    <row r="70" spans="1:21" ht="17.25" customHeight="1" x14ac:dyDescent="0.25">
      <c r="A70" s="298"/>
      <c r="B70" s="6"/>
      <c r="C70" s="87" t="s">
        <v>103</v>
      </c>
      <c r="D70" s="86">
        <v>60</v>
      </c>
      <c r="E70" s="86">
        <v>5.1100000000000003</v>
      </c>
      <c r="F70" s="86">
        <v>1.99</v>
      </c>
      <c r="G70" s="86">
        <v>29.03</v>
      </c>
      <c r="H70" s="86">
        <v>155.63</v>
      </c>
      <c r="I70" s="86">
        <v>0.24</v>
      </c>
      <c r="J70" s="86">
        <v>0.15</v>
      </c>
      <c r="K70" s="86">
        <v>0</v>
      </c>
      <c r="L70" s="86">
        <v>0</v>
      </c>
      <c r="M70" s="86">
        <v>0.24</v>
      </c>
      <c r="N70" s="86">
        <v>43.75</v>
      </c>
      <c r="O70" s="86">
        <v>78.13</v>
      </c>
      <c r="P70" s="86">
        <v>25</v>
      </c>
      <c r="Q70" s="86">
        <v>1.75</v>
      </c>
      <c r="R70" s="126">
        <v>183</v>
      </c>
      <c r="S70" s="86">
        <v>0</v>
      </c>
      <c r="T70" s="86">
        <v>5.4</v>
      </c>
      <c r="U70" s="86">
        <v>25.5</v>
      </c>
    </row>
    <row r="71" spans="1:21" x14ac:dyDescent="0.25">
      <c r="A71" s="298"/>
      <c r="B71" s="6"/>
      <c r="C71" s="39" t="s">
        <v>52</v>
      </c>
      <c r="D71" s="4">
        <f t="shared" ref="D71:U71" si="3">SUM(D52:D70)</f>
        <v>500</v>
      </c>
      <c r="E71" s="4">
        <f t="shared" si="3"/>
        <v>15.239999999999998</v>
      </c>
      <c r="F71" s="4">
        <f t="shared" si="3"/>
        <v>13.620000000000001</v>
      </c>
      <c r="G71" s="4">
        <f t="shared" si="3"/>
        <v>99.87</v>
      </c>
      <c r="H71" s="4">
        <f t="shared" si="3"/>
        <v>508.69</v>
      </c>
      <c r="I71" s="4">
        <f t="shared" si="3"/>
        <v>0.55000000000000004</v>
      </c>
      <c r="J71" s="4">
        <f t="shared" si="3"/>
        <v>0.42000000000000004</v>
      </c>
      <c r="K71" s="4">
        <f t="shared" si="3"/>
        <v>309.38</v>
      </c>
      <c r="L71" s="4">
        <f t="shared" si="3"/>
        <v>0.01</v>
      </c>
      <c r="M71" s="4">
        <f t="shared" si="3"/>
        <v>13.719999999999999</v>
      </c>
      <c r="N71" s="4">
        <f t="shared" si="3"/>
        <v>181.95</v>
      </c>
      <c r="O71" s="4">
        <f t="shared" si="3"/>
        <v>234.33999999999997</v>
      </c>
      <c r="P71" s="4">
        <f t="shared" si="3"/>
        <v>83.29</v>
      </c>
      <c r="Q71" s="4">
        <f t="shared" si="3"/>
        <v>5.71</v>
      </c>
      <c r="R71" s="4">
        <f t="shared" si="3"/>
        <v>798.6</v>
      </c>
      <c r="S71" s="4">
        <f t="shared" si="3"/>
        <v>27</v>
      </c>
      <c r="T71" s="4">
        <f t="shared" si="3"/>
        <v>13.33</v>
      </c>
      <c r="U71" s="4">
        <f t="shared" si="3"/>
        <v>367.2</v>
      </c>
    </row>
    <row r="72" spans="1:21" ht="40.5" customHeight="1" x14ac:dyDescent="0.25">
      <c r="A72" s="294" t="s">
        <v>50</v>
      </c>
      <c r="B72" s="146" t="s">
        <v>107</v>
      </c>
      <c r="C72" s="43" t="s">
        <v>310</v>
      </c>
      <c r="D72" s="147">
        <v>200</v>
      </c>
      <c r="E72" s="147">
        <v>5.6</v>
      </c>
      <c r="F72" s="147">
        <v>6.38</v>
      </c>
      <c r="G72" s="147">
        <v>8.18</v>
      </c>
      <c r="H72" s="147">
        <v>112.52</v>
      </c>
      <c r="I72" s="147">
        <v>0.08</v>
      </c>
      <c r="J72" s="147">
        <v>0.02</v>
      </c>
      <c r="K72" s="147">
        <v>0.04</v>
      </c>
      <c r="L72" s="147">
        <v>3.6</v>
      </c>
      <c r="M72" s="147">
        <v>1.4</v>
      </c>
      <c r="N72" s="147">
        <v>240</v>
      </c>
      <c r="O72" s="147">
        <v>180</v>
      </c>
      <c r="P72" s="147">
        <v>28</v>
      </c>
      <c r="Q72" s="147">
        <v>0.2</v>
      </c>
      <c r="R72" s="147">
        <v>135</v>
      </c>
      <c r="S72" s="147">
        <v>1</v>
      </c>
      <c r="T72" s="147">
        <v>3.7</v>
      </c>
      <c r="U72" s="147">
        <v>0</v>
      </c>
    </row>
    <row r="73" spans="1:21" ht="15" customHeight="1" x14ac:dyDescent="0.25">
      <c r="A73" s="294"/>
      <c r="B73" s="50"/>
      <c r="C73" s="117" t="s">
        <v>52</v>
      </c>
      <c r="D73" s="4">
        <f t="shared" ref="D73:U73" si="4">SUM(D72:D72)</f>
        <v>200</v>
      </c>
      <c r="E73" s="4">
        <f t="shared" si="4"/>
        <v>5.6</v>
      </c>
      <c r="F73" s="4">
        <f t="shared" si="4"/>
        <v>6.38</v>
      </c>
      <c r="G73" s="4">
        <f t="shared" si="4"/>
        <v>8.18</v>
      </c>
      <c r="H73" s="4">
        <f t="shared" si="4"/>
        <v>112.52</v>
      </c>
      <c r="I73" s="4">
        <f t="shared" si="4"/>
        <v>0.08</v>
      </c>
      <c r="J73" s="4">
        <f t="shared" si="4"/>
        <v>0.02</v>
      </c>
      <c r="K73" s="4">
        <f t="shared" si="4"/>
        <v>0.04</v>
      </c>
      <c r="L73" s="4">
        <f t="shared" si="4"/>
        <v>3.6</v>
      </c>
      <c r="M73" s="4">
        <f t="shared" si="4"/>
        <v>1.4</v>
      </c>
      <c r="N73" s="4">
        <f t="shared" si="4"/>
        <v>240</v>
      </c>
      <c r="O73" s="4">
        <f t="shared" si="4"/>
        <v>180</v>
      </c>
      <c r="P73" s="4">
        <f t="shared" si="4"/>
        <v>28</v>
      </c>
      <c r="Q73" s="4">
        <f t="shared" si="4"/>
        <v>0.2</v>
      </c>
      <c r="R73" s="4">
        <f t="shared" si="4"/>
        <v>135</v>
      </c>
      <c r="S73" s="4">
        <f t="shared" si="4"/>
        <v>1</v>
      </c>
      <c r="T73" s="4">
        <f t="shared" si="4"/>
        <v>3.7</v>
      </c>
      <c r="U73" s="4">
        <f t="shared" si="4"/>
        <v>0</v>
      </c>
    </row>
    <row r="74" spans="1:21" ht="27" customHeight="1" x14ac:dyDescent="0.25">
      <c r="A74" s="233"/>
      <c r="B74" s="6"/>
      <c r="C74" s="28" t="s">
        <v>53</v>
      </c>
      <c r="D74" s="7">
        <f t="shared" ref="D74:U74" si="5">SUM(D15,D48,D51,D71,D73)</f>
        <v>2165</v>
      </c>
      <c r="E74" s="7">
        <f t="shared" si="5"/>
        <v>75.709999999999994</v>
      </c>
      <c r="F74" s="7">
        <f t="shared" si="5"/>
        <v>68.81</v>
      </c>
      <c r="G74" s="7">
        <f t="shared" si="5"/>
        <v>334.38</v>
      </c>
      <c r="H74" s="7">
        <f t="shared" si="5"/>
        <v>2274.52</v>
      </c>
      <c r="I74" s="7">
        <f t="shared" si="5"/>
        <v>1.7000000000000002</v>
      </c>
      <c r="J74" s="7">
        <f t="shared" si="5"/>
        <v>21.25</v>
      </c>
      <c r="K74" s="7">
        <f t="shared" si="5"/>
        <v>616.74</v>
      </c>
      <c r="L74" s="7">
        <f t="shared" si="5"/>
        <v>5.13</v>
      </c>
      <c r="M74" s="7">
        <f t="shared" si="5"/>
        <v>133.06</v>
      </c>
      <c r="N74" s="7">
        <f t="shared" si="5"/>
        <v>848.4</v>
      </c>
      <c r="O74" s="7">
        <f t="shared" si="5"/>
        <v>1142.6899999999998</v>
      </c>
      <c r="P74" s="7">
        <f t="shared" si="5"/>
        <v>373.77000000000004</v>
      </c>
      <c r="Q74" s="7">
        <f t="shared" si="5"/>
        <v>20.190000000000001</v>
      </c>
      <c r="R74" s="7">
        <f t="shared" si="5"/>
        <v>3083.9700000000003</v>
      </c>
      <c r="S74" s="7">
        <f t="shared" si="5"/>
        <v>158.5</v>
      </c>
      <c r="T74" s="7">
        <f t="shared" si="5"/>
        <v>50.25</v>
      </c>
      <c r="U74" s="7">
        <f t="shared" si="5"/>
        <v>951.5</v>
      </c>
    </row>
    <row r="75" spans="1:21" x14ac:dyDescent="0.25">
      <c r="A75" s="178"/>
    </row>
  </sheetData>
  <mergeCells count="205">
    <mergeCell ref="M17:M31"/>
    <mergeCell ref="N17:N31"/>
    <mergeCell ref="O17:O31"/>
    <mergeCell ref="L15:L16"/>
    <mergeCell ref="I15:I16"/>
    <mergeCell ref="T42:T45"/>
    <mergeCell ref="S42:S45"/>
    <mergeCell ref="Q42:Q45"/>
    <mergeCell ref="L42:L45"/>
    <mergeCell ref="R42:R45"/>
    <mergeCell ref="O42:O45"/>
    <mergeCell ref="P42:P45"/>
    <mergeCell ref="T32:T38"/>
    <mergeCell ref="L4:L10"/>
    <mergeCell ref="P17:P31"/>
    <mergeCell ref="M4:M10"/>
    <mergeCell ref="T4:T10"/>
    <mergeCell ref="T11:T13"/>
    <mergeCell ref="T15:T16"/>
    <mergeCell ref="S4:S10"/>
    <mergeCell ref="S11:S13"/>
    <mergeCell ref="R17:R31"/>
    <mergeCell ref="S17:S31"/>
    <mergeCell ref="T17:T31"/>
    <mergeCell ref="N4:N10"/>
    <mergeCell ref="O4:O10"/>
    <mergeCell ref="P4:P10"/>
    <mergeCell ref="P11:P13"/>
    <mergeCell ref="L17:L31"/>
    <mergeCell ref="H42:H45"/>
    <mergeCell ref="K42:K45"/>
    <mergeCell ref="J42:J45"/>
    <mergeCell ref="B11:B13"/>
    <mergeCell ref="D11:D13"/>
    <mergeCell ref="J4:J10"/>
    <mergeCell ref="J11:J13"/>
    <mergeCell ref="E11:E13"/>
    <mergeCell ref="F11:F13"/>
    <mergeCell ref="G11:G13"/>
    <mergeCell ref="H11:H13"/>
    <mergeCell ref="I11:I13"/>
    <mergeCell ref="H4:H10"/>
    <mergeCell ref="I4:I10"/>
    <mergeCell ref="F15:F16"/>
    <mergeCell ref="G15:G16"/>
    <mergeCell ref="H17:H31"/>
    <mergeCell ref="I17:I31"/>
    <mergeCell ref="J17:J31"/>
    <mergeCell ref="K17:K31"/>
    <mergeCell ref="K15:K16"/>
    <mergeCell ref="H15:H16"/>
    <mergeCell ref="K4:K10"/>
    <mergeCell ref="K11:K13"/>
    <mergeCell ref="A1:U1"/>
    <mergeCell ref="B2:B3"/>
    <mergeCell ref="C2:C3"/>
    <mergeCell ref="D2:D3"/>
    <mergeCell ref="E2:G2"/>
    <mergeCell ref="H2:H3"/>
    <mergeCell ref="I2:M2"/>
    <mergeCell ref="N2:U2"/>
    <mergeCell ref="A4:A16"/>
    <mergeCell ref="B4:B10"/>
    <mergeCell ref="D4:D10"/>
    <mergeCell ref="E4:E10"/>
    <mergeCell ref="F4:F10"/>
    <mergeCell ref="G4:G10"/>
    <mergeCell ref="B15:B16"/>
    <mergeCell ref="C15:C16"/>
    <mergeCell ref="D15:D16"/>
    <mergeCell ref="E15:E16"/>
    <mergeCell ref="U4:U10"/>
    <mergeCell ref="R4:R10"/>
    <mergeCell ref="R11:R13"/>
    <mergeCell ref="Q4:Q10"/>
    <mergeCell ref="Q11:Q13"/>
    <mergeCell ref="O15:O16"/>
    <mergeCell ref="U15:U16"/>
    <mergeCell ref="M15:M16"/>
    <mergeCell ref="N15:N16"/>
    <mergeCell ref="M11:M13"/>
    <mergeCell ref="N11:N13"/>
    <mergeCell ref="J15:J16"/>
    <mergeCell ref="Q15:Q16"/>
    <mergeCell ref="S15:S16"/>
    <mergeCell ref="R15:R16"/>
    <mergeCell ref="O11:O13"/>
    <mergeCell ref="U11:U13"/>
    <mergeCell ref="P15:P16"/>
    <mergeCell ref="L11:L13"/>
    <mergeCell ref="U17:U31"/>
    <mergeCell ref="U32:U38"/>
    <mergeCell ref="B32:B38"/>
    <mergeCell ref="D32:D38"/>
    <mergeCell ref="E32:E38"/>
    <mergeCell ref="F32:F38"/>
    <mergeCell ref="G32:G38"/>
    <mergeCell ref="H32:H38"/>
    <mergeCell ref="J32:J38"/>
    <mergeCell ref="K32:K38"/>
    <mergeCell ref="I32:I38"/>
    <mergeCell ref="L32:L38"/>
    <mergeCell ref="Q32:Q38"/>
    <mergeCell ref="S32:S38"/>
    <mergeCell ref="R32:R38"/>
    <mergeCell ref="M32:M38"/>
    <mergeCell ref="N32:N38"/>
    <mergeCell ref="O32:O38"/>
    <mergeCell ref="P32:P38"/>
    <mergeCell ref="Q17:Q31"/>
    <mergeCell ref="D17:D31"/>
    <mergeCell ref="E17:E31"/>
    <mergeCell ref="F17:F31"/>
    <mergeCell ref="G17:G31"/>
    <mergeCell ref="U39:U41"/>
    <mergeCell ref="B39:B41"/>
    <mergeCell ref="D39:D41"/>
    <mergeCell ref="E39:E41"/>
    <mergeCell ref="F39:F41"/>
    <mergeCell ref="G39:G41"/>
    <mergeCell ref="H39:H41"/>
    <mergeCell ref="J39:J41"/>
    <mergeCell ref="S39:S41"/>
    <mergeCell ref="Q39:Q41"/>
    <mergeCell ref="K39:K41"/>
    <mergeCell ref="I39:I41"/>
    <mergeCell ref="L39:L41"/>
    <mergeCell ref="R39:R41"/>
    <mergeCell ref="M39:M41"/>
    <mergeCell ref="N39:N41"/>
    <mergeCell ref="O39:O41"/>
    <mergeCell ref="P39:P41"/>
    <mergeCell ref="T39:T41"/>
    <mergeCell ref="P64:P68"/>
    <mergeCell ref="U64:U68"/>
    <mergeCell ref="J64:J68"/>
    <mergeCell ref="S64:S68"/>
    <mergeCell ref="Q64:Q68"/>
    <mergeCell ref="K64:K68"/>
    <mergeCell ref="T64:T68"/>
    <mergeCell ref="U42:U45"/>
    <mergeCell ref="O52:O63"/>
    <mergeCell ref="P52:P63"/>
    <mergeCell ref="U52:U63"/>
    <mergeCell ref="S52:S63"/>
    <mergeCell ref="Q52:Q63"/>
    <mergeCell ref="T52:T63"/>
    <mergeCell ref="R64:R68"/>
    <mergeCell ref="L64:L68"/>
    <mergeCell ref="J49:J50"/>
    <mergeCell ref="J52:J63"/>
    <mergeCell ref="L49:L50"/>
    <mergeCell ref="L52:L63"/>
    <mergeCell ref="O64:O68"/>
    <mergeCell ref="R49:R50"/>
    <mergeCell ref="R52:R63"/>
    <mergeCell ref="M42:M45"/>
    <mergeCell ref="G64:G68"/>
    <mergeCell ref="H64:H68"/>
    <mergeCell ref="I64:I68"/>
    <mergeCell ref="M64:M68"/>
    <mergeCell ref="N64:N68"/>
    <mergeCell ref="A17:A48"/>
    <mergeCell ref="B17:B30"/>
    <mergeCell ref="B64:B68"/>
    <mergeCell ref="D64:D68"/>
    <mergeCell ref="E64:E68"/>
    <mergeCell ref="F64:F68"/>
    <mergeCell ref="B52:B63"/>
    <mergeCell ref="D52:D63"/>
    <mergeCell ref="E52:E63"/>
    <mergeCell ref="F52:F63"/>
    <mergeCell ref="B42:B45"/>
    <mergeCell ref="C49:C50"/>
    <mergeCell ref="D42:D45"/>
    <mergeCell ref="E42:E45"/>
    <mergeCell ref="F42:F45"/>
    <mergeCell ref="I42:I45"/>
    <mergeCell ref="N42:N45"/>
    <mergeCell ref="G52:G63"/>
    <mergeCell ref="G42:G45"/>
    <mergeCell ref="H52:H63"/>
    <mergeCell ref="I52:I63"/>
    <mergeCell ref="M52:M63"/>
    <mergeCell ref="N52:N63"/>
    <mergeCell ref="K52:K63"/>
    <mergeCell ref="A72:A74"/>
    <mergeCell ref="A52:A71"/>
    <mergeCell ref="U49:U50"/>
    <mergeCell ref="B49:B50"/>
    <mergeCell ref="D49:D50"/>
    <mergeCell ref="E49:E50"/>
    <mergeCell ref="F49:F50"/>
    <mergeCell ref="G49:G50"/>
    <mergeCell ref="H49:H50"/>
    <mergeCell ref="I49:I50"/>
    <mergeCell ref="M49:M50"/>
    <mergeCell ref="N49:N50"/>
    <mergeCell ref="Q49:Q50"/>
    <mergeCell ref="S49:S50"/>
    <mergeCell ref="T49:T50"/>
    <mergeCell ref="K49:K50"/>
    <mergeCell ref="O49:O50"/>
    <mergeCell ref="P49:P50"/>
    <mergeCell ref="A49:A51"/>
  </mergeCells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opLeftCell="A4" zoomScale="90" zoomScaleNormal="90" workbookViewId="0">
      <selection activeCell="C33" sqref="C33"/>
    </sheetView>
  </sheetViews>
  <sheetFormatPr defaultRowHeight="15" x14ac:dyDescent="0.25"/>
  <cols>
    <col min="1" max="1" width="6.42578125" customWidth="1"/>
    <col min="2" max="2" width="8.28515625" style="37" customWidth="1"/>
    <col min="3" max="3" width="22.28515625" style="37" customWidth="1"/>
    <col min="4" max="4" width="6.85546875" customWidth="1"/>
    <col min="5" max="5" width="5.5703125" customWidth="1"/>
    <col min="6" max="6" width="7.140625" customWidth="1"/>
    <col min="7" max="7" width="7" customWidth="1"/>
    <col min="8" max="8" width="8" customWidth="1"/>
    <col min="9" max="9" width="5.7109375" customWidth="1"/>
    <col min="10" max="10" width="6.28515625" customWidth="1"/>
    <col min="11" max="12" width="6" customWidth="1"/>
    <col min="13" max="13" width="5.85546875" customWidth="1"/>
    <col min="14" max="15" width="7.5703125" customWidth="1"/>
    <col min="16" max="16" width="5.7109375" customWidth="1"/>
    <col min="17" max="17" width="6" customWidth="1"/>
    <col min="18" max="18" width="7.7109375" customWidth="1"/>
    <col min="19" max="19" width="6.28515625" customWidth="1"/>
    <col min="20" max="21" width="6.42578125" customWidth="1"/>
  </cols>
  <sheetData>
    <row r="1" spans="1:21" ht="15" customHeight="1" x14ac:dyDescent="0.25">
      <c r="A1" s="305" t="s">
        <v>68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1" ht="25.9" customHeight="1" x14ac:dyDescent="0.25">
      <c r="A2" s="18"/>
      <c r="B2" s="273" t="s">
        <v>0</v>
      </c>
      <c r="C2" s="273" t="s">
        <v>1</v>
      </c>
      <c r="D2" s="273" t="s">
        <v>2</v>
      </c>
      <c r="E2" s="273" t="s">
        <v>3</v>
      </c>
      <c r="F2" s="273"/>
      <c r="G2" s="273"/>
      <c r="H2" s="273" t="s">
        <v>4</v>
      </c>
      <c r="I2" s="273" t="s">
        <v>5</v>
      </c>
      <c r="J2" s="273"/>
      <c r="K2" s="273"/>
      <c r="L2" s="273"/>
      <c r="M2" s="273"/>
      <c r="N2" s="273" t="s">
        <v>6</v>
      </c>
      <c r="O2" s="273"/>
      <c r="P2" s="273"/>
      <c r="Q2" s="273"/>
      <c r="R2" s="273"/>
      <c r="S2" s="273"/>
      <c r="T2" s="273"/>
      <c r="U2" s="273"/>
    </row>
    <row r="3" spans="1:21" ht="29.45" customHeight="1" x14ac:dyDescent="0.25">
      <c r="A3" s="17"/>
      <c r="B3" s="273"/>
      <c r="C3" s="273"/>
      <c r="D3" s="273"/>
      <c r="E3" s="9" t="s">
        <v>7</v>
      </c>
      <c r="F3" s="9" t="s">
        <v>8</v>
      </c>
      <c r="G3" s="9" t="s">
        <v>9</v>
      </c>
      <c r="H3" s="273"/>
      <c r="I3" s="9" t="s">
        <v>10</v>
      </c>
      <c r="J3" s="30" t="s">
        <v>75</v>
      </c>
      <c r="K3" s="30" t="s">
        <v>76</v>
      </c>
      <c r="L3" s="30" t="s">
        <v>77</v>
      </c>
      <c r="M3" s="9" t="s">
        <v>11</v>
      </c>
      <c r="N3" s="9" t="s">
        <v>12</v>
      </c>
      <c r="O3" s="9" t="s">
        <v>13</v>
      </c>
      <c r="P3" s="9" t="s">
        <v>14</v>
      </c>
      <c r="Q3" s="30" t="s">
        <v>15</v>
      </c>
      <c r="R3" s="30" t="s">
        <v>81</v>
      </c>
      <c r="S3" s="30" t="s">
        <v>79</v>
      </c>
      <c r="T3" s="30" t="s">
        <v>80</v>
      </c>
      <c r="U3" s="30" t="s">
        <v>78</v>
      </c>
    </row>
    <row r="4" spans="1:21" x14ac:dyDescent="0.25">
      <c r="A4" s="294" t="s">
        <v>16</v>
      </c>
      <c r="B4" s="293" t="s">
        <v>149</v>
      </c>
      <c r="C4" s="165" t="s">
        <v>128</v>
      </c>
      <c r="D4" s="273">
        <v>200</v>
      </c>
      <c r="E4" s="265">
        <v>29.7</v>
      </c>
      <c r="F4" s="265">
        <v>21.4</v>
      </c>
      <c r="G4" s="265">
        <v>21.9</v>
      </c>
      <c r="H4" s="265">
        <v>343.2</v>
      </c>
      <c r="I4" s="265">
        <v>0.08</v>
      </c>
      <c r="J4" s="265">
        <v>0.4</v>
      </c>
      <c r="K4" s="265">
        <v>68</v>
      </c>
      <c r="L4" s="265">
        <v>0.21</v>
      </c>
      <c r="M4" s="265">
        <v>0.39</v>
      </c>
      <c r="N4" s="265">
        <v>298</v>
      </c>
      <c r="O4" s="265">
        <v>387</v>
      </c>
      <c r="P4" s="265">
        <v>42.6</v>
      </c>
      <c r="Q4" s="265">
        <v>1.1399999999999999</v>
      </c>
      <c r="R4" s="265">
        <v>311.5</v>
      </c>
      <c r="S4" s="265">
        <v>38.6</v>
      </c>
      <c r="T4" s="265">
        <v>1.9</v>
      </c>
      <c r="U4" s="265">
        <v>66.5</v>
      </c>
    </row>
    <row r="5" spans="1:21" x14ac:dyDescent="0.25">
      <c r="A5" s="294"/>
      <c r="B5" s="293"/>
      <c r="C5" s="163" t="s">
        <v>307</v>
      </c>
      <c r="D5" s="273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</row>
    <row r="6" spans="1:21" x14ac:dyDescent="0.25">
      <c r="A6" s="294"/>
      <c r="B6" s="293"/>
      <c r="C6" s="163" t="s">
        <v>130</v>
      </c>
      <c r="D6" s="273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</row>
    <row r="7" spans="1:21" x14ac:dyDescent="0.25">
      <c r="A7" s="294"/>
      <c r="B7" s="293"/>
      <c r="C7" s="163" t="s">
        <v>131</v>
      </c>
      <c r="D7" s="273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</row>
    <row r="8" spans="1:21" x14ac:dyDescent="0.25">
      <c r="A8" s="294"/>
      <c r="B8" s="293"/>
      <c r="C8" s="163" t="s">
        <v>132</v>
      </c>
      <c r="D8" s="273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</row>
    <row r="9" spans="1:21" ht="25.5" x14ac:dyDescent="0.25">
      <c r="A9" s="294"/>
      <c r="B9" s="293"/>
      <c r="C9" s="163" t="s">
        <v>133</v>
      </c>
      <c r="D9" s="273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</row>
    <row r="10" spans="1:21" x14ac:dyDescent="0.25">
      <c r="A10" s="294"/>
      <c r="B10" s="293"/>
      <c r="C10" s="163" t="s">
        <v>134</v>
      </c>
      <c r="D10" s="273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</row>
    <row r="11" spans="1:21" x14ac:dyDescent="0.25">
      <c r="A11" s="294"/>
      <c r="B11" s="293"/>
      <c r="C11" s="163" t="s">
        <v>135</v>
      </c>
      <c r="D11" s="273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</row>
    <row r="12" spans="1:21" x14ac:dyDescent="0.25">
      <c r="A12" s="294"/>
      <c r="B12" s="293"/>
      <c r="C12" s="163" t="s">
        <v>136</v>
      </c>
      <c r="D12" s="273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</row>
    <row r="13" spans="1:21" x14ac:dyDescent="0.25">
      <c r="A13" s="294"/>
      <c r="B13" s="293"/>
      <c r="C13" s="163" t="s">
        <v>137</v>
      </c>
      <c r="D13" s="273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</row>
    <row r="14" spans="1:21" x14ac:dyDescent="0.25">
      <c r="A14" s="294"/>
      <c r="B14" s="164"/>
      <c r="C14" s="28" t="s">
        <v>29</v>
      </c>
      <c r="D14" s="73">
        <v>60</v>
      </c>
      <c r="E14" s="73">
        <v>6.43</v>
      </c>
      <c r="F14" s="73">
        <v>2.73</v>
      </c>
      <c r="G14" s="73">
        <v>28.64</v>
      </c>
      <c r="H14" s="73">
        <v>165.06</v>
      </c>
      <c r="I14" s="73">
        <v>0.24</v>
      </c>
      <c r="J14" s="73">
        <v>0.18</v>
      </c>
      <c r="K14" s="73">
        <v>0</v>
      </c>
      <c r="L14" s="73">
        <v>0</v>
      </c>
      <c r="M14" s="73">
        <v>0.12</v>
      </c>
      <c r="N14" s="73">
        <v>75.3</v>
      </c>
      <c r="O14" s="73">
        <v>77.709999999999994</v>
      </c>
      <c r="P14" s="73">
        <v>24.69</v>
      </c>
      <c r="Q14" s="73">
        <v>2.17</v>
      </c>
      <c r="R14" s="168">
        <v>156.4</v>
      </c>
      <c r="S14" s="73">
        <v>0</v>
      </c>
      <c r="T14" s="73">
        <v>7.35</v>
      </c>
      <c r="U14" s="73">
        <v>0</v>
      </c>
    </row>
    <row r="15" spans="1:21" x14ac:dyDescent="0.25">
      <c r="A15" s="294"/>
      <c r="B15" s="164"/>
      <c r="C15" s="165" t="s">
        <v>20</v>
      </c>
      <c r="D15" s="270">
        <v>200</v>
      </c>
      <c r="E15" s="270">
        <v>0.2</v>
      </c>
      <c r="F15" s="270">
        <v>0</v>
      </c>
      <c r="G15" s="270">
        <v>6.5</v>
      </c>
      <c r="H15" s="270">
        <v>26.8</v>
      </c>
      <c r="I15" s="270">
        <v>0</v>
      </c>
      <c r="J15" s="270">
        <v>0.01</v>
      </c>
      <c r="K15" s="270">
        <v>0.3</v>
      </c>
      <c r="L15" s="270">
        <v>0</v>
      </c>
      <c r="M15" s="270">
        <v>0.04</v>
      </c>
      <c r="N15" s="270">
        <v>4.5</v>
      </c>
      <c r="O15" s="270">
        <v>7.2</v>
      </c>
      <c r="P15" s="270">
        <v>3.8</v>
      </c>
      <c r="Q15" s="270">
        <v>0.73</v>
      </c>
      <c r="R15" s="270">
        <v>20.8</v>
      </c>
      <c r="S15" s="270">
        <v>0</v>
      </c>
      <c r="T15" s="270">
        <v>0</v>
      </c>
      <c r="U15" s="270">
        <v>0</v>
      </c>
    </row>
    <row r="16" spans="1:21" x14ac:dyDescent="0.25">
      <c r="A16" s="294"/>
      <c r="B16" s="164"/>
      <c r="C16" s="163" t="s">
        <v>21</v>
      </c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</row>
    <row r="17" spans="1:21" x14ac:dyDescent="0.25">
      <c r="A17" s="294"/>
      <c r="B17" s="164"/>
      <c r="C17" s="163" t="s">
        <v>82</v>
      </c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</row>
    <row r="18" spans="1:21" x14ac:dyDescent="0.25">
      <c r="A18" s="82"/>
      <c r="B18" s="150"/>
      <c r="C18" s="151" t="s">
        <v>22</v>
      </c>
      <c r="D18" s="47">
        <f t="shared" ref="D18:U18" si="0">SUM(D4:D17)</f>
        <v>460</v>
      </c>
      <c r="E18" s="47">
        <f t="shared" si="0"/>
        <v>36.33</v>
      </c>
      <c r="F18" s="47">
        <f t="shared" si="0"/>
        <v>24.13</v>
      </c>
      <c r="G18" s="47">
        <f t="shared" si="0"/>
        <v>57.04</v>
      </c>
      <c r="H18" s="47">
        <f t="shared" si="0"/>
        <v>535.05999999999995</v>
      </c>
      <c r="I18" s="47">
        <f t="shared" si="0"/>
        <v>0.32</v>
      </c>
      <c r="J18" s="47">
        <f t="shared" si="0"/>
        <v>0.59000000000000008</v>
      </c>
      <c r="K18" s="47">
        <f t="shared" si="0"/>
        <v>68.3</v>
      </c>
      <c r="L18" s="47">
        <f t="shared" si="0"/>
        <v>0.21</v>
      </c>
      <c r="M18" s="47">
        <f t="shared" si="0"/>
        <v>0.55000000000000004</v>
      </c>
      <c r="N18" s="47">
        <f t="shared" si="0"/>
        <v>377.8</v>
      </c>
      <c r="O18" s="47">
        <f t="shared" si="0"/>
        <v>471.90999999999997</v>
      </c>
      <c r="P18" s="47">
        <f t="shared" si="0"/>
        <v>71.09</v>
      </c>
      <c r="Q18" s="47">
        <f t="shared" si="0"/>
        <v>4.0399999999999991</v>
      </c>
      <c r="R18" s="47">
        <f t="shared" si="0"/>
        <v>488.7</v>
      </c>
      <c r="S18" s="47">
        <f t="shared" si="0"/>
        <v>38.6</v>
      </c>
      <c r="T18" s="47">
        <f t="shared" si="0"/>
        <v>9.25</v>
      </c>
      <c r="U18" s="47">
        <f t="shared" si="0"/>
        <v>66.5</v>
      </c>
    </row>
    <row r="19" spans="1:21" ht="26.25" x14ac:dyDescent="0.25">
      <c r="A19" s="294" t="s">
        <v>23</v>
      </c>
      <c r="B19" s="274" t="s">
        <v>150</v>
      </c>
      <c r="C19" s="28" t="s">
        <v>120</v>
      </c>
      <c r="D19" s="273">
        <v>100</v>
      </c>
      <c r="E19" s="230">
        <v>18.899999999999999</v>
      </c>
      <c r="F19" s="230">
        <v>22</v>
      </c>
      <c r="G19" s="230">
        <v>5.5</v>
      </c>
      <c r="H19" s="230">
        <v>295.75</v>
      </c>
      <c r="I19" s="230">
        <v>0.11</v>
      </c>
      <c r="J19" s="230">
        <v>0.15</v>
      </c>
      <c r="K19" s="230">
        <v>70.38</v>
      </c>
      <c r="L19" s="230">
        <v>1.35</v>
      </c>
      <c r="M19" s="230">
        <v>0.38</v>
      </c>
      <c r="N19" s="230">
        <v>137.5</v>
      </c>
      <c r="O19" s="230">
        <v>282.5</v>
      </c>
      <c r="P19" s="230">
        <v>57.5</v>
      </c>
      <c r="Q19" s="230">
        <v>0.98</v>
      </c>
      <c r="R19" s="230">
        <v>430</v>
      </c>
      <c r="S19" s="230">
        <v>176.3</v>
      </c>
      <c r="T19" s="230">
        <v>15.88</v>
      </c>
      <c r="U19" s="230">
        <v>733.75</v>
      </c>
    </row>
    <row r="20" spans="1:21" x14ac:dyDescent="0.25">
      <c r="A20" s="294"/>
      <c r="B20" s="275"/>
      <c r="C20" s="6" t="s">
        <v>369</v>
      </c>
      <c r="D20" s="273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</row>
    <row r="21" spans="1:21" x14ac:dyDescent="0.25">
      <c r="A21" s="294"/>
      <c r="B21" s="275"/>
      <c r="C21" s="6" t="s">
        <v>370</v>
      </c>
      <c r="D21" s="273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</row>
    <row r="22" spans="1:21" x14ac:dyDescent="0.25">
      <c r="A22" s="294"/>
      <c r="B22" s="275"/>
      <c r="C22" s="6" t="s">
        <v>371</v>
      </c>
      <c r="D22" s="273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</row>
    <row r="23" spans="1:21" ht="26.25" x14ac:dyDescent="0.25">
      <c r="A23" s="294"/>
      <c r="B23" s="275"/>
      <c r="C23" s="6" t="s">
        <v>372</v>
      </c>
      <c r="D23" s="273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</row>
    <row r="24" spans="1:21" x14ac:dyDescent="0.25">
      <c r="A24" s="294"/>
      <c r="B24" s="275"/>
      <c r="C24" s="6" t="s">
        <v>373</v>
      </c>
      <c r="D24" s="273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</row>
    <row r="25" spans="1:21" ht="17.25" customHeight="1" x14ac:dyDescent="0.25">
      <c r="A25" s="294"/>
      <c r="B25" s="275"/>
      <c r="C25" s="6" t="s">
        <v>374</v>
      </c>
      <c r="D25" s="273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</row>
    <row r="26" spans="1:21" ht="32.25" customHeight="1" x14ac:dyDescent="0.25">
      <c r="A26" s="294"/>
      <c r="B26" s="275"/>
      <c r="C26" s="6" t="s">
        <v>375</v>
      </c>
      <c r="D26" s="273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</row>
    <row r="27" spans="1:21" ht="18" customHeight="1" x14ac:dyDescent="0.25">
      <c r="A27" s="294"/>
      <c r="B27" s="275"/>
      <c r="C27" s="6" t="s">
        <v>376</v>
      </c>
      <c r="D27" s="273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</row>
    <row r="28" spans="1:21" ht="18.75" customHeight="1" x14ac:dyDescent="0.25">
      <c r="A28" s="294"/>
      <c r="B28" s="299" t="s">
        <v>158</v>
      </c>
      <c r="C28" s="56" t="s">
        <v>26</v>
      </c>
      <c r="D28" s="223">
        <v>180</v>
      </c>
      <c r="E28" s="223">
        <v>3.84</v>
      </c>
      <c r="F28" s="223">
        <v>9.6999999999999993</v>
      </c>
      <c r="G28" s="223">
        <v>23.76</v>
      </c>
      <c r="H28" s="223">
        <v>167.28</v>
      </c>
      <c r="I28" s="223">
        <v>0.12</v>
      </c>
      <c r="J28" s="266">
        <v>0.11</v>
      </c>
      <c r="K28" s="266">
        <v>23.8</v>
      </c>
      <c r="L28" s="223">
        <v>2.09</v>
      </c>
      <c r="M28" s="223">
        <v>10.199999999999999</v>
      </c>
      <c r="N28" s="223">
        <v>39</v>
      </c>
      <c r="O28" s="223">
        <v>84</v>
      </c>
      <c r="P28" s="223">
        <v>28</v>
      </c>
      <c r="Q28" s="223">
        <v>1.03</v>
      </c>
      <c r="R28" s="266">
        <v>76.25</v>
      </c>
      <c r="S28" s="266">
        <v>28</v>
      </c>
      <c r="T28" s="266">
        <v>0.78</v>
      </c>
      <c r="U28" s="266">
        <v>43</v>
      </c>
    </row>
    <row r="29" spans="1:21" x14ac:dyDescent="0.25">
      <c r="A29" s="294"/>
      <c r="B29" s="299"/>
      <c r="C29" s="172" t="s">
        <v>377</v>
      </c>
      <c r="D29" s="224"/>
      <c r="E29" s="224"/>
      <c r="F29" s="224"/>
      <c r="G29" s="224"/>
      <c r="H29" s="224"/>
      <c r="I29" s="224"/>
      <c r="J29" s="267"/>
      <c r="K29" s="267"/>
      <c r="L29" s="224"/>
      <c r="M29" s="224"/>
      <c r="N29" s="224"/>
      <c r="O29" s="224"/>
      <c r="P29" s="224"/>
      <c r="Q29" s="224"/>
      <c r="R29" s="267"/>
      <c r="S29" s="267"/>
      <c r="T29" s="267"/>
      <c r="U29" s="267"/>
    </row>
    <row r="30" spans="1:21" x14ac:dyDescent="0.25">
      <c r="A30" s="294"/>
      <c r="B30" s="299"/>
      <c r="C30" s="172" t="s">
        <v>214</v>
      </c>
      <c r="D30" s="224"/>
      <c r="E30" s="224"/>
      <c r="F30" s="224"/>
      <c r="G30" s="224"/>
      <c r="H30" s="224"/>
      <c r="I30" s="224"/>
      <c r="J30" s="267"/>
      <c r="K30" s="267"/>
      <c r="L30" s="224"/>
      <c r="M30" s="224"/>
      <c r="N30" s="224"/>
      <c r="O30" s="224"/>
      <c r="P30" s="224"/>
      <c r="Q30" s="224"/>
      <c r="R30" s="267"/>
      <c r="S30" s="267"/>
      <c r="T30" s="267"/>
      <c r="U30" s="267"/>
    </row>
    <row r="31" spans="1:21" x14ac:dyDescent="0.25">
      <c r="A31" s="294"/>
      <c r="B31" s="299"/>
      <c r="C31" s="172" t="s">
        <v>215</v>
      </c>
      <c r="D31" s="224"/>
      <c r="E31" s="224"/>
      <c r="F31" s="224"/>
      <c r="G31" s="224"/>
      <c r="H31" s="224"/>
      <c r="I31" s="224"/>
      <c r="J31" s="267"/>
      <c r="K31" s="267"/>
      <c r="L31" s="224"/>
      <c r="M31" s="224"/>
      <c r="N31" s="224"/>
      <c r="O31" s="224"/>
      <c r="P31" s="224"/>
      <c r="Q31" s="224"/>
      <c r="R31" s="267"/>
      <c r="S31" s="267"/>
      <c r="T31" s="267"/>
      <c r="U31" s="267"/>
    </row>
    <row r="32" spans="1:21" x14ac:dyDescent="0.25">
      <c r="A32" s="294"/>
      <c r="B32" s="299"/>
      <c r="C32" s="172" t="s">
        <v>144</v>
      </c>
      <c r="D32" s="225"/>
      <c r="E32" s="225"/>
      <c r="F32" s="225"/>
      <c r="G32" s="225"/>
      <c r="H32" s="225"/>
      <c r="I32" s="225"/>
      <c r="J32" s="302"/>
      <c r="K32" s="302"/>
      <c r="L32" s="225"/>
      <c r="M32" s="225"/>
      <c r="N32" s="225"/>
      <c r="O32" s="225"/>
      <c r="P32" s="225"/>
      <c r="Q32" s="225"/>
      <c r="R32" s="302"/>
      <c r="S32" s="302"/>
      <c r="T32" s="302"/>
      <c r="U32" s="302"/>
    </row>
    <row r="33" spans="1:21" ht="26.25" customHeight="1" x14ac:dyDescent="0.25">
      <c r="A33" s="294"/>
      <c r="B33" s="274" t="s">
        <v>160</v>
      </c>
      <c r="C33" s="165" t="s">
        <v>115</v>
      </c>
      <c r="D33" s="273">
        <v>200</v>
      </c>
      <c r="E33" s="230">
        <v>0.5</v>
      </c>
      <c r="F33" s="230">
        <v>0</v>
      </c>
      <c r="G33" s="230">
        <v>19.8</v>
      </c>
      <c r="H33" s="230">
        <v>81</v>
      </c>
      <c r="I33" s="230">
        <v>0</v>
      </c>
      <c r="J33" s="230">
        <v>0</v>
      </c>
      <c r="K33" s="230">
        <v>15</v>
      </c>
      <c r="L33" s="230">
        <v>0</v>
      </c>
      <c r="M33" s="230">
        <v>0.02</v>
      </c>
      <c r="N33" s="230">
        <v>50</v>
      </c>
      <c r="O33" s="230">
        <v>4.3</v>
      </c>
      <c r="P33" s="230">
        <v>2.1</v>
      </c>
      <c r="Q33" s="230">
        <v>0.09</v>
      </c>
      <c r="R33" s="230">
        <v>0.17</v>
      </c>
      <c r="S33" s="230">
        <v>0</v>
      </c>
      <c r="T33" s="230">
        <v>0</v>
      </c>
      <c r="U33" s="230">
        <v>0</v>
      </c>
    </row>
    <row r="34" spans="1:21" ht="25.5" x14ac:dyDescent="0.25">
      <c r="A34" s="294"/>
      <c r="B34" s="275"/>
      <c r="C34" s="163" t="s">
        <v>117</v>
      </c>
      <c r="D34" s="273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</row>
    <row r="35" spans="1:21" x14ac:dyDescent="0.25">
      <c r="A35" s="294"/>
      <c r="B35" s="275"/>
      <c r="C35" s="163" t="s">
        <v>118</v>
      </c>
      <c r="D35" s="273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</row>
    <row r="36" spans="1:21" x14ac:dyDescent="0.25">
      <c r="A36" s="294"/>
      <c r="B36" s="286"/>
      <c r="C36" s="163" t="s">
        <v>57</v>
      </c>
      <c r="D36" s="273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</row>
    <row r="37" spans="1:21" x14ac:dyDescent="0.25">
      <c r="A37" s="294"/>
      <c r="B37" s="81"/>
      <c r="C37" s="28" t="s">
        <v>29</v>
      </c>
      <c r="D37" s="72">
        <v>60</v>
      </c>
      <c r="E37" s="72">
        <v>6.43</v>
      </c>
      <c r="F37" s="72">
        <v>2.73</v>
      </c>
      <c r="G37" s="72">
        <v>28.64</v>
      </c>
      <c r="H37" s="72">
        <v>165.06</v>
      </c>
      <c r="I37" s="72">
        <v>0.24</v>
      </c>
      <c r="J37" s="72">
        <v>0.18</v>
      </c>
      <c r="K37" s="72">
        <v>0</v>
      </c>
      <c r="L37" s="72">
        <v>0</v>
      </c>
      <c r="M37" s="72">
        <v>0.12</v>
      </c>
      <c r="N37" s="72">
        <v>75.3</v>
      </c>
      <c r="O37" s="72">
        <v>77.709999999999994</v>
      </c>
      <c r="P37" s="72">
        <v>24.69</v>
      </c>
      <c r="Q37" s="72">
        <v>2.17</v>
      </c>
      <c r="R37" s="126">
        <v>156.4</v>
      </c>
      <c r="S37" s="72">
        <v>0</v>
      </c>
      <c r="T37" s="72">
        <v>7.35</v>
      </c>
      <c r="U37" s="72">
        <v>0</v>
      </c>
    </row>
    <row r="38" spans="1:21" x14ac:dyDescent="0.25">
      <c r="A38" s="294"/>
      <c r="B38" s="46"/>
      <c r="C38" s="87" t="s">
        <v>162</v>
      </c>
      <c r="D38" s="99">
        <f t="shared" ref="D38:U38" si="1">SUM(D19:D37)</f>
        <v>540</v>
      </c>
      <c r="E38" s="99">
        <f t="shared" si="1"/>
        <v>29.669999999999998</v>
      </c>
      <c r="F38" s="99">
        <f t="shared" si="1"/>
        <v>34.43</v>
      </c>
      <c r="G38" s="99">
        <f t="shared" si="1"/>
        <v>77.7</v>
      </c>
      <c r="H38" s="99">
        <f t="shared" si="1"/>
        <v>709.08999999999992</v>
      </c>
      <c r="I38" s="99">
        <f t="shared" si="1"/>
        <v>0.47</v>
      </c>
      <c r="J38" s="99">
        <f t="shared" si="1"/>
        <v>0.44</v>
      </c>
      <c r="K38" s="99">
        <f t="shared" si="1"/>
        <v>109.17999999999999</v>
      </c>
      <c r="L38" s="99">
        <f t="shared" si="1"/>
        <v>3.44</v>
      </c>
      <c r="M38" s="99">
        <f t="shared" si="1"/>
        <v>10.719999999999999</v>
      </c>
      <c r="N38" s="99">
        <f t="shared" si="1"/>
        <v>301.8</v>
      </c>
      <c r="O38" s="99">
        <f t="shared" si="1"/>
        <v>448.51</v>
      </c>
      <c r="P38" s="99">
        <f t="shared" si="1"/>
        <v>112.28999999999999</v>
      </c>
      <c r="Q38" s="99">
        <f t="shared" si="1"/>
        <v>4.2699999999999996</v>
      </c>
      <c r="R38" s="99">
        <f t="shared" si="1"/>
        <v>662.82</v>
      </c>
      <c r="S38" s="99">
        <f t="shared" si="1"/>
        <v>204.3</v>
      </c>
      <c r="T38" s="99">
        <f t="shared" si="1"/>
        <v>24.009999999999998</v>
      </c>
      <c r="U38" s="99">
        <f t="shared" si="1"/>
        <v>776.75</v>
      </c>
    </row>
    <row r="39" spans="1:21" ht="18.75" customHeight="1" x14ac:dyDescent="0.25">
      <c r="A39" s="294" t="s">
        <v>28</v>
      </c>
      <c r="B39" s="241" t="s">
        <v>314</v>
      </c>
      <c r="C39" s="87" t="s">
        <v>313</v>
      </c>
      <c r="D39" s="270">
        <v>150</v>
      </c>
      <c r="E39" s="290">
        <v>9</v>
      </c>
      <c r="F39" s="290">
        <v>8</v>
      </c>
      <c r="G39" s="290">
        <v>91.5</v>
      </c>
      <c r="H39" s="290">
        <v>475</v>
      </c>
      <c r="I39" s="290">
        <v>0.1</v>
      </c>
      <c r="J39" s="290">
        <v>0</v>
      </c>
      <c r="K39" s="290">
        <v>0.08</v>
      </c>
      <c r="L39" s="290">
        <v>0</v>
      </c>
      <c r="M39" s="290">
        <v>0.25</v>
      </c>
      <c r="N39" s="290">
        <v>27.5</v>
      </c>
      <c r="O39" s="290">
        <v>80</v>
      </c>
      <c r="P39" s="290">
        <v>15</v>
      </c>
      <c r="Q39" s="290">
        <v>1.75</v>
      </c>
      <c r="R39" s="290">
        <v>595.70000000000005</v>
      </c>
      <c r="S39" s="290">
        <v>26.3</v>
      </c>
      <c r="T39" s="290">
        <v>0.36</v>
      </c>
      <c r="U39" s="290">
        <v>138.19999999999999</v>
      </c>
    </row>
    <row r="40" spans="1:21" ht="24" customHeight="1" x14ac:dyDescent="0.25">
      <c r="A40" s="294"/>
      <c r="B40" s="242"/>
      <c r="C40" s="81" t="s">
        <v>316</v>
      </c>
      <c r="D40" s="27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</row>
    <row r="41" spans="1:21" ht="24" customHeight="1" x14ac:dyDescent="0.25">
      <c r="A41" s="294"/>
      <c r="B41" s="242"/>
      <c r="C41" s="152" t="s">
        <v>317</v>
      </c>
      <c r="D41" s="27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</row>
    <row r="42" spans="1:21" ht="24" customHeight="1" x14ac:dyDescent="0.25">
      <c r="A42" s="294"/>
      <c r="B42" s="242"/>
      <c r="C42" s="152" t="s">
        <v>318</v>
      </c>
      <c r="D42" s="27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</row>
    <row r="43" spans="1:21" ht="24" customHeight="1" x14ac:dyDescent="0.25">
      <c r="A43" s="294"/>
      <c r="B43" s="242"/>
      <c r="C43" s="152" t="s">
        <v>315</v>
      </c>
      <c r="D43" s="27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</row>
    <row r="44" spans="1:21" ht="24" customHeight="1" x14ac:dyDescent="0.25">
      <c r="A44" s="294"/>
      <c r="B44" s="242"/>
      <c r="C44" s="152" t="s">
        <v>319</v>
      </c>
      <c r="D44" s="27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</row>
    <row r="45" spans="1:21" ht="24" customHeight="1" x14ac:dyDescent="0.25">
      <c r="A45" s="294"/>
      <c r="B45" s="242"/>
      <c r="C45" s="152" t="s">
        <v>320</v>
      </c>
      <c r="D45" s="27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</row>
    <row r="46" spans="1:21" ht="24" customHeight="1" x14ac:dyDescent="0.25">
      <c r="A46" s="294"/>
      <c r="B46" s="242"/>
      <c r="C46" s="152" t="s">
        <v>321</v>
      </c>
      <c r="D46" s="27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</row>
    <row r="47" spans="1:21" ht="24" customHeight="1" x14ac:dyDescent="0.25">
      <c r="A47" s="294"/>
      <c r="B47" s="242"/>
      <c r="C47" s="152" t="s">
        <v>322</v>
      </c>
      <c r="D47" s="27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</row>
    <row r="48" spans="1:21" ht="24" customHeight="1" x14ac:dyDescent="0.25">
      <c r="A48" s="294"/>
      <c r="B48" s="242"/>
      <c r="C48" s="152" t="s">
        <v>323</v>
      </c>
      <c r="D48" s="27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</row>
    <row r="49" spans="1:21" ht="24" customHeight="1" x14ac:dyDescent="0.25">
      <c r="A49" s="294"/>
      <c r="B49" s="242"/>
      <c r="C49" s="152" t="s">
        <v>324</v>
      </c>
      <c r="D49" s="27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</row>
    <row r="50" spans="1:21" ht="14.25" customHeight="1" x14ac:dyDescent="0.25">
      <c r="A50" s="294"/>
      <c r="B50" s="242"/>
      <c r="C50" s="81" t="s">
        <v>312</v>
      </c>
      <c r="D50" s="27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</row>
    <row r="51" spans="1:21" x14ac:dyDescent="0.25">
      <c r="A51" s="294"/>
      <c r="B51" s="81"/>
      <c r="C51" s="93" t="s">
        <v>22</v>
      </c>
      <c r="D51" s="99">
        <f t="shared" ref="D51:U51" si="2">SUM(D39:D50)</f>
        <v>150</v>
      </c>
      <c r="E51" s="99">
        <f t="shared" si="2"/>
        <v>9</v>
      </c>
      <c r="F51" s="99">
        <f t="shared" si="2"/>
        <v>8</v>
      </c>
      <c r="G51" s="99">
        <f t="shared" si="2"/>
        <v>91.5</v>
      </c>
      <c r="H51" s="99">
        <f t="shared" si="2"/>
        <v>475</v>
      </c>
      <c r="I51" s="99">
        <f t="shared" si="2"/>
        <v>0.1</v>
      </c>
      <c r="J51" s="99">
        <f t="shared" si="2"/>
        <v>0</v>
      </c>
      <c r="K51" s="99">
        <f t="shared" si="2"/>
        <v>0.08</v>
      </c>
      <c r="L51" s="99">
        <f t="shared" si="2"/>
        <v>0</v>
      </c>
      <c r="M51" s="99">
        <f t="shared" si="2"/>
        <v>0.25</v>
      </c>
      <c r="N51" s="99">
        <f t="shared" si="2"/>
        <v>27.5</v>
      </c>
      <c r="O51" s="99">
        <f t="shared" si="2"/>
        <v>80</v>
      </c>
      <c r="P51" s="99">
        <f t="shared" si="2"/>
        <v>15</v>
      </c>
      <c r="Q51" s="99">
        <f t="shared" si="2"/>
        <v>1.75</v>
      </c>
      <c r="R51" s="99">
        <f t="shared" si="2"/>
        <v>595.70000000000005</v>
      </c>
      <c r="S51" s="99">
        <f t="shared" si="2"/>
        <v>26.3</v>
      </c>
      <c r="T51" s="99">
        <f t="shared" si="2"/>
        <v>0.36</v>
      </c>
      <c r="U51" s="99">
        <f t="shared" si="2"/>
        <v>138.19999999999999</v>
      </c>
    </row>
    <row r="52" spans="1:21" x14ac:dyDescent="0.25">
      <c r="A52" s="310" t="s">
        <v>54</v>
      </c>
      <c r="B52" s="274" t="s">
        <v>163</v>
      </c>
      <c r="C52" s="171" t="s">
        <v>33</v>
      </c>
      <c r="D52" s="273">
        <v>120</v>
      </c>
      <c r="E52" s="273">
        <v>19.2</v>
      </c>
      <c r="F52" s="273">
        <v>5.3</v>
      </c>
      <c r="G52" s="273">
        <v>13.4</v>
      </c>
      <c r="H52" s="273">
        <v>168</v>
      </c>
      <c r="I52" s="273">
        <v>0.06</v>
      </c>
      <c r="J52" s="270">
        <v>7.0000000000000007E-2</v>
      </c>
      <c r="K52" s="270">
        <v>6.3</v>
      </c>
      <c r="L52" s="270">
        <v>0.6</v>
      </c>
      <c r="M52" s="273">
        <v>29.3</v>
      </c>
      <c r="N52" s="273">
        <v>143.6</v>
      </c>
      <c r="O52" s="273">
        <v>63.8</v>
      </c>
      <c r="P52" s="273">
        <v>1.4</v>
      </c>
      <c r="Q52" s="273">
        <v>1.03</v>
      </c>
      <c r="R52" s="270">
        <v>217</v>
      </c>
      <c r="S52" s="270">
        <v>18.399999999999999</v>
      </c>
      <c r="T52" s="270">
        <v>32</v>
      </c>
      <c r="U52" s="273">
        <v>4</v>
      </c>
    </row>
    <row r="53" spans="1:21" ht="25.5" x14ac:dyDescent="0.25">
      <c r="A53" s="298"/>
      <c r="B53" s="275"/>
      <c r="C53" s="170" t="s">
        <v>306</v>
      </c>
      <c r="D53" s="273"/>
      <c r="E53" s="273"/>
      <c r="F53" s="273"/>
      <c r="G53" s="273"/>
      <c r="H53" s="273"/>
      <c r="I53" s="273"/>
      <c r="J53" s="271"/>
      <c r="K53" s="271"/>
      <c r="L53" s="271"/>
      <c r="M53" s="273"/>
      <c r="N53" s="273"/>
      <c r="O53" s="273"/>
      <c r="P53" s="273"/>
      <c r="Q53" s="273"/>
      <c r="R53" s="271"/>
      <c r="S53" s="271"/>
      <c r="T53" s="271"/>
      <c r="U53" s="273"/>
    </row>
    <row r="54" spans="1:21" ht="19.5" customHeight="1" x14ac:dyDescent="0.25">
      <c r="A54" s="298"/>
      <c r="B54" s="275"/>
      <c r="C54" s="170" t="s">
        <v>234</v>
      </c>
      <c r="D54" s="273"/>
      <c r="E54" s="273"/>
      <c r="F54" s="273"/>
      <c r="G54" s="273"/>
      <c r="H54" s="273"/>
      <c r="I54" s="273"/>
      <c r="J54" s="271"/>
      <c r="K54" s="271"/>
      <c r="L54" s="271"/>
      <c r="M54" s="273"/>
      <c r="N54" s="273"/>
      <c r="O54" s="273"/>
      <c r="P54" s="273"/>
      <c r="Q54" s="273"/>
      <c r="R54" s="271"/>
      <c r="S54" s="271"/>
      <c r="T54" s="271"/>
      <c r="U54" s="273"/>
    </row>
    <row r="55" spans="1:21" x14ac:dyDescent="0.25">
      <c r="A55" s="298"/>
      <c r="B55" s="275"/>
      <c r="C55" s="170" t="s">
        <v>235</v>
      </c>
      <c r="D55" s="273"/>
      <c r="E55" s="273"/>
      <c r="F55" s="273"/>
      <c r="G55" s="273"/>
      <c r="H55" s="273"/>
      <c r="I55" s="273"/>
      <c r="J55" s="271"/>
      <c r="K55" s="271"/>
      <c r="L55" s="271"/>
      <c r="M55" s="273"/>
      <c r="N55" s="273"/>
      <c r="O55" s="273"/>
      <c r="P55" s="273"/>
      <c r="Q55" s="273"/>
      <c r="R55" s="271"/>
      <c r="S55" s="271"/>
      <c r="T55" s="271"/>
      <c r="U55" s="273"/>
    </row>
    <row r="56" spans="1:21" ht="25.5" x14ac:dyDescent="0.25">
      <c r="A56" s="298"/>
      <c r="B56" s="275"/>
      <c r="C56" s="170" t="s">
        <v>236</v>
      </c>
      <c r="D56" s="273"/>
      <c r="E56" s="273"/>
      <c r="F56" s="273"/>
      <c r="G56" s="273"/>
      <c r="H56" s="273"/>
      <c r="I56" s="273"/>
      <c r="J56" s="271"/>
      <c r="K56" s="271"/>
      <c r="L56" s="271"/>
      <c r="M56" s="273"/>
      <c r="N56" s="273"/>
      <c r="O56" s="273"/>
      <c r="P56" s="273"/>
      <c r="Q56" s="273"/>
      <c r="R56" s="271"/>
      <c r="S56" s="271"/>
      <c r="T56" s="271"/>
      <c r="U56" s="273"/>
    </row>
    <row r="57" spans="1:21" ht="25.5" x14ac:dyDescent="0.25">
      <c r="A57" s="298"/>
      <c r="B57" s="275"/>
      <c r="C57" s="170" t="s">
        <v>237</v>
      </c>
      <c r="D57" s="273"/>
      <c r="E57" s="273"/>
      <c r="F57" s="273"/>
      <c r="G57" s="273"/>
      <c r="H57" s="273"/>
      <c r="I57" s="273"/>
      <c r="J57" s="271"/>
      <c r="K57" s="271"/>
      <c r="L57" s="271"/>
      <c r="M57" s="273"/>
      <c r="N57" s="273"/>
      <c r="O57" s="273"/>
      <c r="P57" s="273"/>
      <c r="Q57" s="273"/>
      <c r="R57" s="271"/>
      <c r="S57" s="271"/>
      <c r="T57" s="271"/>
      <c r="U57" s="273"/>
    </row>
    <row r="58" spans="1:21" x14ac:dyDescent="0.25">
      <c r="A58" s="298"/>
      <c r="B58" s="275"/>
      <c r="C58" s="170" t="s">
        <v>172</v>
      </c>
      <c r="D58" s="273"/>
      <c r="E58" s="273"/>
      <c r="F58" s="273"/>
      <c r="G58" s="273"/>
      <c r="H58" s="273"/>
      <c r="I58" s="273"/>
      <c r="J58" s="271"/>
      <c r="K58" s="271"/>
      <c r="L58" s="271"/>
      <c r="M58" s="273"/>
      <c r="N58" s="273"/>
      <c r="O58" s="273"/>
      <c r="P58" s="273"/>
      <c r="Q58" s="273"/>
      <c r="R58" s="271"/>
      <c r="S58" s="271"/>
      <c r="T58" s="271"/>
      <c r="U58" s="273"/>
    </row>
    <row r="59" spans="1:21" x14ac:dyDescent="0.25">
      <c r="A59" s="298"/>
      <c r="B59" s="275"/>
      <c r="C59" s="170" t="s">
        <v>238</v>
      </c>
      <c r="D59" s="273"/>
      <c r="E59" s="273"/>
      <c r="F59" s="273"/>
      <c r="G59" s="273"/>
      <c r="H59" s="273"/>
      <c r="I59" s="273"/>
      <c r="J59" s="271"/>
      <c r="K59" s="271"/>
      <c r="L59" s="271"/>
      <c r="M59" s="273"/>
      <c r="N59" s="273"/>
      <c r="O59" s="273"/>
      <c r="P59" s="273"/>
      <c r="Q59" s="273"/>
      <c r="R59" s="271"/>
      <c r="S59" s="271"/>
      <c r="T59" s="271"/>
      <c r="U59" s="273"/>
    </row>
    <row r="60" spans="1:21" ht="26.25" x14ac:dyDescent="0.25">
      <c r="A60" s="298"/>
      <c r="B60" s="173"/>
      <c r="C60" s="35" t="s">
        <v>182</v>
      </c>
      <c r="D60" s="249">
        <v>180</v>
      </c>
      <c r="E60" s="220">
        <v>10.1</v>
      </c>
      <c r="F60" s="220">
        <v>7.6</v>
      </c>
      <c r="G60" s="220">
        <v>43.2</v>
      </c>
      <c r="H60" s="220">
        <v>380.4</v>
      </c>
      <c r="I60" s="220">
        <v>0.25</v>
      </c>
      <c r="J60" s="220">
        <v>0.12</v>
      </c>
      <c r="K60" s="220">
        <v>19.2</v>
      </c>
      <c r="L60" s="220">
        <v>0.09</v>
      </c>
      <c r="M60" s="220">
        <v>0</v>
      </c>
      <c r="N60" s="220">
        <v>15</v>
      </c>
      <c r="O60" s="220">
        <v>181</v>
      </c>
      <c r="P60" s="220">
        <v>120</v>
      </c>
      <c r="Q60" s="220">
        <v>4.04</v>
      </c>
      <c r="R60" s="220">
        <v>219</v>
      </c>
      <c r="S60" s="220">
        <v>22</v>
      </c>
      <c r="T60" s="220">
        <v>3.52</v>
      </c>
      <c r="U60" s="220">
        <v>116</v>
      </c>
    </row>
    <row r="61" spans="1:21" x14ac:dyDescent="0.25">
      <c r="A61" s="298"/>
      <c r="B61" s="173"/>
      <c r="C61" s="36" t="s">
        <v>224</v>
      </c>
      <c r="D61" s="250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</row>
    <row r="62" spans="1:21" x14ac:dyDescent="0.25">
      <c r="A62" s="298"/>
      <c r="B62" s="173"/>
      <c r="C62" s="36" t="s">
        <v>215</v>
      </c>
      <c r="D62" s="250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</row>
    <row r="63" spans="1:21" x14ac:dyDescent="0.25">
      <c r="A63" s="298"/>
      <c r="B63" s="173"/>
      <c r="C63" s="36" t="s">
        <v>225</v>
      </c>
      <c r="D63" s="250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</row>
    <row r="64" spans="1:21" ht="30.75" customHeight="1" x14ac:dyDescent="0.25">
      <c r="A64" s="298"/>
      <c r="B64" s="88"/>
      <c r="C64" s="54" t="s">
        <v>144</v>
      </c>
      <c r="D64" s="251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</row>
    <row r="65" spans="1:21" x14ac:dyDescent="0.25">
      <c r="A65" s="298"/>
      <c r="B65" s="77"/>
      <c r="C65" s="90" t="s">
        <v>29</v>
      </c>
      <c r="D65" s="71">
        <v>70</v>
      </c>
      <c r="E65" s="71">
        <v>7.48</v>
      </c>
      <c r="F65" s="71">
        <v>3.17</v>
      </c>
      <c r="G65" s="71">
        <v>33.270000000000003</v>
      </c>
      <c r="H65" s="71">
        <v>191.8</v>
      </c>
      <c r="I65" s="71">
        <v>0.28000000000000003</v>
      </c>
      <c r="J65" s="76">
        <v>0.15</v>
      </c>
      <c r="K65" s="76">
        <v>0</v>
      </c>
      <c r="L65" s="71">
        <v>0</v>
      </c>
      <c r="M65" s="71">
        <v>0.1</v>
      </c>
      <c r="N65" s="71">
        <v>87.5</v>
      </c>
      <c r="O65" s="71">
        <v>90.3</v>
      </c>
      <c r="P65" s="71">
        <v>28.7</v>
      </c>
      <c r="Q65" s="71">
        <v>2.52</v>
      </c>
      <c r="R65" s="126">
        <v>156.4</v>
      </c>
      <c r="S65" s="76">
        <v>0</v>
      </c>
      <c r="T65" s="76">
        <v>4.4000000000000004</v>
      </c>
      <c r="U65" s="76">
        <v>0</v>
      </c>
    </row>
    <row r="66" spans="1:21" x14ac:dyDescent="0.25">
      <c r="A66" s="298"/>
      <c r="B66" s="81"/>
      <c r="C66" s="87" t="s">
        <v>103</v>
      </c>
      <c r="D66" s="86">
        <v>60</v>
      </c>
      <c r="E66" s="86">
        <v>5.1100000000000003</v>
      </c>
      <c r="F66" s="86">
        <v>1.99</v>
      </c>
      <c r="G66" s="86">
        <v>29.03</v>
      </c>
      <c r="H66" s="86">
        <v>155.63</v>
      </c>
      <c r="I66" s="86">
        <v>0.24</v>
      </c>
      <c r="J66" s="86">
        <v>0.15</v>
      </c>
      <c r="K66" s="86">
        <v>0</v>
      </c>
      <c r="L66" s="86">
        <v>0</v>
      </c>
      <c r="M66" s="86">
        <v>0.24</v>
      </c>
      <c r="N66" s="86">
        <v>43.75</v>
      </c>
      <c r="O66" s="86">
        <v>78.13</v>
      </c>
      <c r="P66" s="86">
        <v>25</v>
      </c>
      <c r="Q66" s="86">
        <v>1.75</v>
      </c>
      <c r="R66" s="126">
        <v>183</v>
      </c>
      <c r="S66" s="86">
        <v>0</v>
      </c>
      <c r="T66" s="86">
        <v>5.4</v>
      </c>
      <c r="U66" s="86">
        <v>25.5</v>
      </c>
    </row>
    <row r="67" spans="1:21" x14ac:dyDescent="0.25">
      <c r="A67" s="15"/>
      <c r="B67" s="6"/>
      <c r="C67" s="39" t="s">
        <v>52</v>
      </c>
      <c r="D67" s="4">
        <f t="shared" ref="D67:U67" si="3">SUM(D52:D66)</f>
        <v>430</v>
      </c>
      <c r="E67" s="4">
        <f t="shared" si="3"/>
        <v>41.89</v>
      </c>
      <c r="F67" s="4">
        <f t="shared" si="3"/>
        <v>18.059999999999999</v>
      </c>
      <c r="G67" s="4">
        <f t="shared" si="3"/>
        <v>118.9</v>
      </c>
      <c r="H67" s="4">
        <f t="shared" si="3"/>
        <v>895.83</v>
      </c>
      <c r="I67" s="4">
        <f t="shared" si="3"/>
        <v>0.83000000000000007</v>
      </c>
      <c r="J67" s="4">
        <f t="shared" si="3"/>
        <v>0.49</v>
      </c>
      <c r="K67" s="4">
        <f t="shared" si="3"/>
        <v>25.5</v>
      </c>
      <c r="L67" s="4">
        <f t="shared" si="3"/>
        <v>0.69</v>
      </c>
      <c r="M67" s="4">
        <f t="shared" si="3"/>
        <v>29.64</v>
      </c>
      <c r="N67" s="4">
        <f t="shared" si="3"/>
        <v>289.85000000000002</v>
      </c>
      <c r="O67" s="4">
        <f t="shared" si="3"/>
        <v>413.23</v>
      </c>
      <c r="P67" s="4">
        <f t="shared" si="3"/>
        <v>175.1</v>
      </c>
      <c r="Q67" s="4">
        <f t="shared" si="3"/>
        <v>9.34</v>
      </c>
      <c r="R67" s="4">
        <f t="shared" si="3"/>
        <v>775.4</v>
      </c>
      <c r="S67" s="4">
        <f t="shared" si="3"/>
        <v>40.4</v>
      </c>
      <c r="T67" s="4">
        <f t="shared" si="3"/>
        <v>45.32</v>
      </c>
      <c r="U67" s="4">
        <f t="shared" si="3"/>
        <v>145.5</v>
      </c>
    </row>
    <row r="68" spans="1:21" ht="38.25" x14ac:dyDescent="0.25">
      <c r="A68" s="209" t="s">
        <v>50</v>
      </c>
      <c r="B68" s="146" t="s">
        <v>107</v>
      </c>
      <c r="C68" s="43" t="s">
        <v>310</v>
      </c>
      <c r="D68" s="147">
        <v>200</v>
      </c>
      <c r="E68" s="147">
        <v>5.6</v>
      </c>
      <c r="F68" s="147">
        <v>6.38</v>
      </c>
      <c r="G68" s="147">
        <v>8.18</v>
      </c>
      <c r="H68" s="147">
        <v>112.52</v>
      </c>
      <c r="I68" s="147">
        <v>0.08</v>
      </c>
      <c r="J68" s="147">
        <v>0.02</v>
      </c>
      <c r="K68" s="147">
        <v>0.04</v>
      </c>
      <c r="L68" s="147">
        <v>3.6</v>
      </c>
      <c r="M68" s="147">
        <v>1.4</v>
      </c>
      <c r="N68" s="147">
        <v>240</v>
      </c>
      <c r="O68" s="147">
        <v>180</v>
      </c>
      <c r="P68" s="147">
        <v>28</v>
      </c>
      <c r="Q68" s="147">
        <v>0.2</v>
      </c>
      <c r="R68" s="147">
        <v>135</v>
      </c>
      <c r="S68" s="147">
        <v>1</v>
      </c>
      <c r="T68" s="147">
        <v>3.7</v>
      </c>
      <c r="U68" s="147">
        <v>0</v>
      </c>
    </row>
    <row r="69" spans="1:21" x14ac:dyDescent="0.25">
      <c r="A69" s="5"/>
      <c r="B69" s="50"/>
      <c r="C69" s="117" t="s">
        <v>52</v>
      </c>
      <c r="D69" s="4">
        <f t="shared" ref="D69:U69" si="4">SUM(D68:D68)</f>
        <v>200</v>
      </c>
      <c r="E69" s="4">
        <f t="shared" si="4"/>
        <v>5.6</v>
      </c>
      <c r="F69" s="4">
        <f t="shared" si="4"/>
        <v>6.38</v>
      </c>
      <c r="G69" s="4">
        <f t="shared" si="4"/>
        <v>8.18</v>
      </c>
      <c r="H69" s="4">
        <f t="shared" si="4"/>
        <v>112.52</v>
      </c>
      <c r="I69" s="4">
        <f t="shared" si="4"/>
        <v>0.08</v>
      </c>
      <c r="J69" s="4">
        <f t="shared" si="4"/>
        <v>0.02</v>
      </c>
      <c r="K69" s="4">
        <f t="shared" si="4"/>
        <v>0.04</v>
      </c>
      <c r="L69" s="4">
        <f t="shared" si="4"/>
        <v>3.6</v>
      </c>
      <c r="M69" s="4">
        <f t="shared" si="4"/>
        <v>1.4</v>
      </c>
      <c r="N69" s="4">
        <f t="shared" si="4"/>
        <v>240</v>
      </c>
      <c r="O69" s="4">
        <f t="shared" si="4"/>
        <v>180</v>
      </c>
      <c r="P69" s="4">
        <f t="shared" si="4"/>
        <v>28</v>
      </c>
      <c r="Q69" s="4">
        <f t="shared" si="4"/>
        <v>0.2</v>
      </c>
      <c r="R69" s="4">
        <f t="shared" si="4"/>
        <v>135</v>
      </c>
      <c r="S69" s="4">
        <f t="shared" si="4"/>
        <v>1</v>
      </c>
      <c r="T69" s="4">
        <f t="shared" si="4"/>
        <v>3.7</v>
      </c>
      <c r="U69" s="4">
        <f t="shared" si="4"/>
        <v>0</v>
      </c>
    </row>
    <row r="70" spans="1:21" x14ac:dyDescent="0.25">
      <c r="A70" s="15"/>
      <c r="B70" s="57"/>
      <c r="C70" s="52" t="s">
        <v>53</v>
      </c>
      <c r="D70" s="7">
        <f t="shared" ref="D70:U70" si="5">SUM(D18,D38,D51,D67,D69)</f>
        <v>1780</v>
      </c>
      <c r="E70" s="7">
        <f t="shared" si="5"/>
        <v>122.49</v>
      </c>
      <c r="F70" s="7">
        <f t="shared" si="5"/>
        <v>91</v>
      </c>
      <c r="G70" s="7">
        <f t="shared" si="5"/>
        <v>353.32</v>
      </c>
      <c r="H70" s="7">
        <f t="shared" si="5"/>
        <v>2727.5</v>
      </c>
      <c r="I70" s="7">
        <f t="shared" si="5"/>
        <v>1.8000000000000003</v>
      </c>
      <c r="J70" s="7">
        <f t="shared" si="5"/>
        <v>1.54</v>
      </c>
      <c r="K70" s="7">
        <f t="shared" si="5"/>
        <v>203.1</v>
      </c>
      <c r="L70" s="7">
        <f t="shared" si="5"/>
        <v>7.9399999999999995</v>
      </c>
      <c r="M70" s="7">
        <f t="shared" si="5"/>
        <v>42.559999999999995</v>
      </c>
      <c r="N70" s="7">
        <f t="shared" si="5"/>
        <v>1236.95</v>
      </c>
      <c r="O70" s="7">
        <f t="shared" si="5"/>
        <v>1593.65</v>
      </c>
      <c r="P70" s="7">
        <f t="shared" si="5"/>
        <v>401.48</v>
      </c>
      <c r="Q70" s="7">
        <f t="shared" si="5"/>
        <v>19.599999999999998</v>
      </c>
      <c r="R70" s="7">
        <f t="shared" si="5"/>
        <v>2657.62</v>
      </c>
      <c r="S70" s="7">
        <f t="shared" si="5"/>
        <v>310.59999999999997</v>
      </c>
      <c r="T70" s="7">
        <f t="shared" si="5"/>
        <v>82.64</v>
      </c>
      <c r="U70" s="7">
        <f t="shared" si="5"/>
        <v>1126.95</v>
      </c>
    </row>
  </sheetData>
  <mergeCells count="162">
    <mergeCell ref="M60:M64"/>
    <mergeCell ref="N60:N64"/>
    <mergeCell ref="O60:O64"/>
    <mergeCell ref="P60:P64"/>
    <mergeCell ref="Q60:Q64"/>
    <mergeCell ref="R60:R64"/>
    <mergeCell ref="S60:S64"/>
    <mergeCell ref="T60:T64"/>
    <mergeCell ref="U60:U64"/>
    <mergeCell ref="D60:D64"/>
    <mergeCell ref="E60:E64"/>
    <mergeCell ref="F60:F64"/>
    <mergeCell ref="G60:G64"/>
    <mergeCell ref="H60:H64"/>
    <mergeCell ref="I60:I64"/>
    <mergeCell ref="J60:J64"/>
    <mergeCell ref="K60:K64"/>
    <mergeCell ref="L60:L64"/>
    <mergeCell ref="S15:S17"/>
    <mergeCell ref="T15:T17"/>
    <mergeCell ref="U15:U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Q15:Q17"/>
    <mergeCell ref="R15:R17"/>
    <mergeCell ref="D52:D59"/>
    <mergeCell ref="E52:E59"/>
    <mergeCell ref="F52:F59"/>
    <mergeCell ref="G52:G59"/>
    <mergeCell ref="H52:H59"/>
    <mergeCell ref="I52:I59"/>
    <mergeCell ref="J52:J59"/>
    <mergeCell ref="K52:K59"/>
    <mergeCell ref="L52:L59"/>
    <mergeCell ref="U33:U36"/>
    <mergeCell ref="B33:B36"/>
    <mergeCell ref="B52:B59"/>
    <mergeCell ref="G33:G36"/>
    <mergeCell ref="H33:H36"/>
    <mergeCell ref="I33:I36"/>
    <mergeCell ref="J33:J36"/>
    <mergeCell ref="K33:K36"/>
    <mergeCell ref="L33:L36"/>
    <mergeCell ref="M33:M36"/>
    <mergeCell ref="N33:N36"/>
    <mergeCell ref="O33:O36"/>
    <mergeCell ref="D33:D36"/>
    <mergeCell ref="E33:E36"/>
    <mergeCell ref="F33:F36"/>
    <mergeCell ref="M52:M59"/>
    <mergeCell ref="N52:N59"/>
    <mergeCell ref="O52:O59"/>
    <mergeCell ref="P52:P59"/>
    <mergeCell ref="Q52:Q59"/>
    <mergeCell ref="R52:R59"/>
    <mergeCell ref="S52:S59"/>
    <mergeCell ref="T52:T59"/>
    <mergeCell ref="U52:U59"/>
    <mergeCell ref="L28:L32"/>
    <mergeCell ref="J4:J13"/>
    <mergeCell ref="K4:K13"/>
    <mergeCell ref="L4:L13"/>
    <mergeCell ref="N28:N32"/>
    <mergeCell ref="O28:O32"/>
    <mergeCell ref="P28:P32"/>
    <mergeCell ref="P19:P27"/>
    <mergeCell ref="N15:N17"/>
    <mergeCell ref="O15:O17"/>
    <mergeCell ref="P15:P17"/>
    <mergeCell ref="U4:U13"/>
    <mergeCell ref="H4:H13"/>
    <mergeCell ref="I4:I13"/>
    <mergeCell ref="M4:M13"/>
    <mergeCell ref="N4:N13"/>
    <mergeCell ref="O4:O13"/>
    <mergeCell ref="P4:P13"/>
    <mergeCell ref="G4:G13"/>
    <mergeCell ref="Q4:Q13"/>
    <mergeCell ref="R4:R13"/>
    <mergeCell ref="S4:S13"/>
    <mergeCell ref="T4:T13"/>
    <mergeCell ref="A19:A38"/>
    <mergeCell ref="B19:B27"/>
    <mergeCell ref="D19:D27"/>
    <mergeCell ref="E19:E27"/>
    <mergeCell ref="F19:F27"/>
    <mergeCell ref="A4:A17"/>
    <mergeCell ref="B4:B13"/>
    <mergeCell ref="D4:D13"/>
    <mergeCell ref="E4:E13"/>
    <mergeCell ref="F4:F13"/>
    <mergeCell ref="D15:D17"/>
    <mergeCell ref="U19:U27"/>
    <mergeCell ref="B28:B32"/>
    <mergeCell ref="D28:D32"/>
    <mergeCell ref="E28:E32"/>
    <mergeCell ref="F28:F32"/>
    <mergeCell ref="G28:G32"/>
    <mergeCell ref="H28:H32"/>
    <mergeCell ref="I28:I32"/>
    <mergeCell ref="M28:M32"/>
    <mergeCell ref="G19:G27"/>
    <mergeCell ref="H19:H27"/>
    <mergeCell ref="I19:I27"/>
    <mergeCell ref="M19:M27"/>
    <mergeCell ref="N19:N27"/>
    <mergeCell ref="O19:O27"/>
    <mergeCell ref="J19:J27"/>
    <mergeCell ref="K19:K27"/>
    <mergeCell ref="L19:L27"/>
    <mergeCell ref="J28:J32"/>
    <mergeCell ref="K28:K32"/>
    <mergeCell ref="Q19:Q27"/>
    <mergeCell ref="R19:R27"/>
    <mergeCell ref="S19:S27"/>
    <mergeCell ref="T19:T27"/>
    <mergeCell ref="A1:U1"/>
    <mergeCell ref="A52:A66"/>
    <mergeCell ref="A39:A51"/>
    <mergeCell ref="B2:B3"/>
    <mergeCell ref="C2:C3"/>
    <mergeCell ref="D2:D3"/>
    <mergeCell ref="E2:G2"/>
    <mergeCell ref="H2:H3"/>
    <mergeCell ref="I2:M2"/>
    <mergeCell ref="N2:U2"/>
    <mergeCell ref="U28:U32"/>
    <mergeCell ref="B39:B50"/>
    <mergeCell ref="D39:D50"/>
    <mergeCell ref="E39:E50"/>
    <mergeCell ref="F39:F50"/>
    <mergeCell ref="G39:G50"/>
    <mergeCell ref="H39:H50"/>
    <mergeCell ref="I39:I50"/>
    <mergeCell ref="J39:J50"/>
    <mergeCell ref="K39:K50"/>
    <mergeCell ref="U39:U50"/>
    <mergeCell ref="L39:L50"/>
    <mergeCell ref="M39:M50"/>
    <mergeCell ref="N39:N50"/>
    <mergeCell ref="O39:O50"/>
    <mergeCell ref="P39:P50"/>
    <mergeCell ref="Q39:Q50"/>
    <mergeCell ref="R39:R50"/>
    <mergeCell ref="S39:S50"/>
    <mergeCell ref="T39:T50"/>
    <mergeCell ref="Q28:Q32"/>
    <mergeCell ref="R28:R32"/>
    <mergeCell ref="S28:S32"/>
    <mergeCell ref="T28:T32"/>
    <mergeCell ref="P33:P36"/>
    <mergeCell ref="Q33:Q36"/>
    <mergeCell ref="R33:R36"/>
    <mergeCell ref="S33:S36"/>
    <mergeCell ref="T33:T36"/>
  </mergeCells>
  <pageMargins left="0.7" right="0.7" top="0.75" bottom="0.75" header="0.3" footer="0.3"/>
  <pageSetup paperSize="9" scale="8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zoomScale="86" zoomScaleNormal="86" workbookViewId="0">
      <selection activeCell="C73" sqref="C73"/>
    </sheetView>
  </sheetViews>
  <sheetFormatPr defaultRowHeight="15" x14ac:dyDescent="0.25"/>
  <cols>
    <col min="1" max="1" width="5.140625" customWidth="1"/>
    <col min="2" max="2" width="12.140625" customWidth="1"/>
    <col min="3" max="3" width="26.28515625" style="37" customWidth="1"/>
    <col min="4" max="4" width="8.85546875" customWidth="1"/>
    <col min="5" max="6" width="6.85546875" customWidth="1"/>
    <col min="7" max="7" width="7.7109375" customWidth="1"/>
    <col min="8" max="8" width="8" customWidth="1"/>
    <col min="9" max="9" width="6.42578125" customWidth="1"/>
    <col min="10" max="10" width="7.28515625" customWidth="1"/>
    <col min="11" max="11" width="7.85546875" customWidth="1"/>
    <col min="12" max="12" width="7.140625" customWidth="1"/>
    <col min="13" max="13" width="6.7109375" customWidth="1"/>
    <col min="14" max="14" width="7.28515625" customWidth="1"/>
    <col min="15" max="15" width="8.28515625" customWidth="1"/>
    <col min="16" max="16" width="7.28515625" customWidth="1"/>
    <col min="17" max="17" width="8.140625" customWidth="1"/>
    <col min="18" max="18" width="9" customWidth="1"/>
    <col min="19" max="19" width="7.140625" customWidth="1"/>
    <col min="20" max="20" width="7.85546875" customWidth="1"/>
    <col min="21" max="21" width="8.42578125" customWidth="1"/>
  </cols>
  <sheetData>
    <row r="1" spans="1:21" x14ac:dyDescent="0.25">
      <c r="A1" s="305" t="s">
        <v>69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1" ht="22.15" customHeight="1" x14ac:dyDescent="0.25">
      <c r="A2" s="18"/>
      <c r="B2" s="273" t="s">
        <v>0</v>
      </c>
      <c r="C2" s="273" t="s">
        <v>1</v>
      </c>
      <c r="D2" s="273" t="s">
        <v>2</v>
      </c>
      <c r="E2" s="273" t="s">
        <v>3</v>
      </c>
      <c r="F2" s="273"/>
      <c r="G2" s="273"/>
      <c r="H2" s="273" t="s">
        <v>4</v>
      </c>
      <c r="I2" s="273" t="s">
        <v>5</v>
      </c>
      <c r="J2" s="273"/>
      <c r="K2" s="273"/>
      <c r="L2" s="273"/>
      <c r="M2" s="273"/>
      <c r="N2" s="273" t="s">
        <v>6</v>
      </c>
      <c r="O2" s="273"/>
      <c r="P2" s="273"/>
      <c r="Q2" s="273"/>
      <c r="R2" s="273"/>
      <c r="S2" s="273"/>
      <c r="T2" s="273"/>
      <c r="U2" s="273"/>
    </row>
    <row r="3" spans="1:21" ht="31.15" customHeight="1" x14ac:dyDescent="0.25">
      <c r="A3" s="17"/>
      <c r="B3" s="273"/>
      <c r="C3" s="273"/>
      <c r="D3" s="273"/>
      <c r="E3" s="9" t="s">
        <v>7</v>
      </c>
      <c r="F3" s="9" t="s">
        <v>8</v>
      </c>
      <c r="G3" s="9" t="s">
        <v>9</v>
      </c>
      <c r="H3" s="273"/>
      <c r="I3" s="9" t="s">
        <v>10</v>
      </c>
      <c r="J3" s="30" t="s">
        <v>75</v>
      </c>
      <c r="K3" s="30" t="s">
        <v>76</v>
      </c>
      <c r="L3" s="30" t="s">
        <v>77</v>
      </c>
      <c r="M3" s="9" t="s">
        <v>11</v>
      </c>
      <c r="N3" s="9" t="s">
        <v>12</v>
      </c>
      <c r="O3" s="9" t="s">
        <v>13</v>
      </c>
      <c r="P3" s="9" t="s">
        <v>14</v>
      </c>
      <c r="Q3" s="30" t="s">
        <v>15</v>
      </c>
      <c r="R3" s="30" t="s">
        <v>81</v>
      </c>
      <c r="S3" s="30" t="s">
        <v>79</v>
      </c>
      <c r="T3" s="30" t="s">
        <v>80</v>
      </c>
      <c r="U3" s="30" t="s">
        <v>78</v>
      </c>
    </row>
    <row r="4" spans="1:21" ht="37.5" customHeight="1" x14ac:dyDescent="0.25">
      <c r="A4" s="315" t="s">
        <v>16</v>
      </c>
      <c r="B4" s="293" t="s">
        <v>166</v>
      </c>
      <c r="C4" s="48" t="s">
        <v>186</v>
      </c>
      <c r="D4" s="273">
        <v>250</v>
      </c>
      <c r="E4" s="276">
        <v>8.8800000000000008</v>
      </c>
      <c r="F4" s="276">
        <v>7.25</v>
      </c>
      <c r="G4" s="276">
        <v>33.65</v>
      </c>
      <c r="H4" s="276">
        <v>234.13</v>
      </c>
      <c r="I4" s="276">
        <v>0.15</v>
      </c>
      <c r="J4" s="276">
        <v>0.18</v>
      </c>
      <c r="K4" s="276">
        <v>23.9</v>
      </c>
      <c r="L4" s="276">
        <v>0.05</v>
      </c>
      <c r="M4" s="276">
        <v>0.5</v>
      </c>
      <c r="N4" s="276">
        <v>112</v>
      </c>
      <c r="O4" s="276">
        <v>175</v>
      </c>
      <c r="P4" s="276">
        <v>78</v>
      </c>
      <c r="Q4" s="276">
        <v>2.35</v>
      </c>
      <c r="R4" s="276">
        <v>237</v>
      </c>
      <c r="S4" s="276">
        <v>50</v>
      </c>
      <c r="T4" s="276">
        <v>3.64</v>
      </c>
      <c r="U4" s="276">
        <v>28</v>
      </c>
    </row>
    <row r="5" spans="1:21" x14ac:dyDescent="0.25">
      <c r="A5" s="315"/>
      <c r="B5" s="293"/>
      <c r="C5" s="176" t="s">
        <v>241</v>
      </c>
      <c r="D5" s="273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21" x14ac:dyDescent="0.25">
      <c r="A6" s="315"/>
      <c r="B6" s="293"/>
      <c r="C6" s="176" t="s">
        <v>242</v>
      </c>
      <c r="D6" s="273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</row>
    <row r="7" spans="1:21" x14ac:dyDescent="0.25">
      <c r="A7" s="315"/>
      <c r="B7" s="293"/>
      <c r="C7" s="176" t="s">
        <v>190</v>
      </c>
      <c r="D7" s="273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</row>
    <row r="8" spans="1:21" x14ac:dyDescent="0.25">
      <c r="A8" s="315"/>
      <c r="B8" s="293"/>
      <c r="C8" s="176" t="s">
        <v>243</v>
      </c>
      <c r="D8" s="273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</row>
    <row r="9" spans="1:21" x14ac:dyDescent="0.25">
      <c r="A9" s="315"/>
      <c r="B9" s="293"/>
      <c r="C9" s="176" t="s">
        <v>187</v>
      </c>
      <c r="D9" s="273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</row>
    <row r="10" spans="1:21" x14ac:dyDescent="0.25">
      <c r="A10" s="315"/>
      <c r="B10" s="293"/>
      <c r="C10" s="176" t="s">
        <v>244</v>
      </c>
      <c r="D10" s="273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</row>
    <row r="11" spans="1:21" x14ac:dyDescent="0.25">
      <c r="A11" s="315"/>
      <c r="B11" s="81"/>
      <c r="C11" s="87" t="s">
        <v>19</v>
      </c>
      <c r="D11" s="86">
        <v>30</v>
      </c>
      <c r="E11" s="86">
        <v>3.2</v>
      </c>
      <c r="F11" s="86">
        <v>1.35</v>
      </c>
      <c r="G11" s="86">
        <v>14.3</v>
      </c>
      <c r="H11" s="86">
        <v>82.5</v>
      </c>
      <c r="I11" s="86">
        <v>0.12</v>
      </c>
      <c r="J11" s="86">
        <v>0.9</v>
      </c>
      <c r="K11" s="86">
        <v>0</v>
      </c>
      <c r="L11" s="86">
        <v>0</v>
      </c>
      <c r="M11" s="86">
        <v>0.6</v>
      </c>
      <c r="N11" s="86">
        <v>38.15</v>
      </c>
      <c r="O11" s="86">
        <v>38.799999999999997</v>
      </c>
      <c r="P11" s="86">
        <v>12.3</v>
      </c>
      <c r="Q11" s="86">
        <v>1.5</v>
      </c>
      <c r="R11" s="126">
        <v>156.4</v>
      </c>
      <c r="S11" s="86">
        <v>0</v>
      </c>
      <c r="T11" s="86">
        <v>8.5</v>
      </c>
      <c r="U11" s="86">
        <v>0</v>
      </c>
    </row>
    <row r="12" spans="1:21" ht="27.75" customHeight="1" x14ac:dyDescent="0.25">
      <c r="A12" s="315"/>
      <c r="B12" s="81" t="s">
        <v>195</v>
      </c>
      <c r="C12" s="87" t="s">
        <v>51</v>
      </c>
      <c r="D12" s="85">
        <v>10</v>
      </c>
      <c r="E12" s="86">
        <v>0.1</v>
      </c>
      <c r="F12" s="86">
        <v>7.2</v>
      </c>
      <c r="G12" s="86">
        <v>0.1</v>
      </c>
      <c r="H12" s="86">
        <v>66.099999999999994</v>
      </c>
      <c r="I12" s="86">
        <v>0</v>
      </c>
      <c r="J12" s="86">
        <v>0.01</v>
      </c>
      <c r="K12" s="86">
        <v>45</v>
      </c>
      <c r="L12" s="86">
        <v>0.13</v>
      </c>
      <c r="M12" s="86">
        <v>0</v>
      </c>
      <c r="N12" s="86">
        <v>2.4</v>
      </c>
      <c r="O12" s="86">
        <v>3</v>
      </c>
      <c r="P12" s="86">
        <v>0</v>
      </c>
      <c r="Q12" s="86">
        <v>0.02</v>
      </c>
      <c r="R12" s="86">
        <v>3</v>
      </c>
      <c r="S12" s="86">
        <v>0</v>
      </c>
      <c r="T12" s="86">
        <v>0.1</v>
      </c>
      <c r="U12" s="86">
        <v>0.3</v>
      </c>
    </row>
    <row r="13" spans="1:21" x14ac:dyDescent="0.25">
      <c r="A13" s="315"/>
      <c r="B13" s="274" t="s">
        <v>123</v>
      </c>
      <c r="C13" s="40" t="s">
        <v>30</v>
      </c>
      <c r="D13" s="220">
        <v>200</v>
      </c>
      <c r="E13" s="220">
        <v>0.3</v>
      </c>
      <c r="F13" s="220">
        <v>0</v>
      </c>
      <c r="G13" s="220">
        <v>6.7</v>
      </c>
      <c r="H13" s="220">
        <v>27.9</v>
      </c>
      <c r="I13" s="220">
        <v>0</v>
      </c>
      <c r="J13" s="220">
        <v>0.01</v>
      </c>
      <c r="K13" s="220">
        <v>0.38</v>
      </c>
      <c r="L13" s="220">
        <v>0</v>
      </c>
      <c r="M13" s="220">
        <v>1.1599999999999999</v>
      </c>
      <c r="N13" s="220">
        <v>6.9</v>
      </c>
      <c r="O13" s="220">
        <v>8.5</v>
      </c>
      <c r="P13" s="220">
        <v>4.5999999999999996</v>
      </c>
      <c r="Q13" s="220">
        <v>0.77</v>
      </c>
      <c r="R13" s="220">
        <v>30.2</v>
      </c>
      <c r="S13" s="220">
        <v>0</v>
      </c>
      <c r="T13" s="220">
        <v>0.02</v>
      </c>
      <c r="U13" s="220">
        <v>0.7</v>
      </c>
    </row>
    <row r="14" spans="1:21" x14ac:dyDescent="0.25">
      <c r="A14" s="315"/>
      <c r="B14" s="275"/>
      <c r="C14" s="41" t="s">
        <v>124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</row>
    <row r="15" spans="1:21" x14ac:dyDescent="0.25">
      <c r="A15" s="315"/>
      <c r="B15" s="275"/>
      <c r="C15" s="41" t="s">
        <v>125</v>
      </c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</row>
    <row r="16" spans="1:21" x14ac:dyDescent="0.25">
      <c r="A16" s="315"/>
      <c r="B16" s="275"/>
      <c r="C16" s="41" t="s">
        <v>126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</row>
    <row r="17" spans="1:21" x14ac:dyDescent="0.25">
      <c r="A17" s="315"/>
      <c r="B17" s="286"/>
      <c r="C17" s="41" t="s">
        <v>127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</row>
    <row r="18" spans="1:21" x14ac:dyDescent="0.25">
      <c r="A18" s="315"/>
      <c r="B18" s="87"/>
      <c r="C18" s="87" t="s">
        <v>22</v>
      </c>
      <c r="D18" s="21">
        <f t="shared" ref="D18:U18" si="0">SUM(D4:D17)</f>
        <v>490</v>
      </c>
      <c r="E18" s="21">
        <f t="shared" si="0"/>
        <v>12.480000000000002</v>
      </c>
      <c r="F18" s="21">
        <f t="shared" si="0"/>
        <v>15.8</v>
      </c>
      <c r="G18" s="21">
        <f t="shared" si="0"/>
        <v>54.750000000000007</v>
      </c>
      <c r="H18" s="21">
        <f t="shared" si="0"/>
        <v>410.63</v>
      </c>
      <c r="I18" s="21">
        <f t="shared" si="0"/>
        <v>0.27</v>
      </c>
      <c r="J18" s="21">
        <f t="shared" si="0"/>
        <v>1.1000000000000001</v>
      </c>
      <c r="K18" s="21">
        <f t="shared" si="0"/>
        <v>69.28</v>
      </c>
      <c r="L18" s="21">
        <f t="shared" si="0"/>
        <v>0.18</v>
      </c>
      <c r="M18" s="21">
        <f t="shared" si="0"/>
        <v>2.2599999999999998</v>
      </c>
      <c r="N18" s="21">
        <f t="shared" si="0"/>
        <v>159.45000000000002</v>
      </c>
      <c r="O18" s="21">
        <f t="shared" si="0"/>
        <v>225.3</v>
      </c>
      <c r="P18" s="21">
        <f t="shared" si="0"/>
        <v>94.899999999999991</v>
      </c>
      <c r="Q18" s="21">
        <f t="shared" si="0"/>
        <v>4.6400000000000006</v>
      </c>
      <c r="R18" s="21">
        <f t="shared" si="0"/>
        <v>426.59999999999997</v>
      </c>
      <c r="S18" s="21">
        <f t="shared" si="0"/>
        <v>50</v>
      </c>
      <c r="T18" s="21">
        <f t="shared" si="0"/>
        <v>12.26</v>
      </c>
      <c r="U18" s="21">
        <f t="shared" si="0"/>
        <v>29</v>
      </c>
    </row>
    <row r="19" spans="1:21" ht="25.5" x14ac:dyDescent="0.25">
      <c r="A19" s="294" t="s">
        <v>23</v>
      </c>
      <c r="B19" s="274" t="s">
        <v>167</v>
      </c>
      <c r="C19" s="48" t="s">
        <v>46</v>
      </c>
      <c r="D19" s="276">
        <v>200</v>
      </c>
      <c r="E19" s="278">
        <v>5.16</v>
      </c>
      <c r="F19" s="278">
        <v>2.78</v>
      </c>
      <c r="G19" s="278">
        <v>48.5</v>
      </c>
      <c r="H19" s="278">
        <v>119.6</v>
      </c>
      <c r="I19" s="278">
        <v>0.09</v>
      </c>
      <c r="J19" s="278">
        <v>0.05</v>
      </c>
      <c r="K19" s="278">
        <v>97.6</v>
      </c>
      <c r="L19" s="278">
        <v>0</v>
      </c>
      <c r="M19" s="278">
        <v>6.88</v>
      </c>
      <c r="N19" s="278">
        <v>13.8</v>
      </c>
      <c r="O19" s="278">
        <v>54.6</v>
      </c>
      <c r="P19" s="278">
        <v>20.8</v>
      </c>
      <c r="Q19" s="278">
        <v>0.86</v>
      </c>
      <c r="R19" s="278">
        <v>410.4</v>
      </c>
      <c r="S19" s="278">
        <v>16.8</v>
      </c>
      <c r="T19" s="278">
        <v>0.23</v>
      </c>
      <c r="U19" s="278">
        <v>32.799999999999997</v>
      </c>
    </row>
    <row r="20" spans="1:21" x14ac:dyDescent="0.25">
      <c r="A20" s="294"/>
      <c r="B20" s="275"/>
      <c r="C20" s="84" t="s">
        <v>168</v>
      </c>
      <c r="D20" s="276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</row>
    <row r="21" spans="1:21" x14ac:dyDescent="0.25">
      <c r="A21" s="294"/>
      <c r="B21" s="275"/>
      <c r="C21" s="84" t="s">
        <v>169</v>
      </c>
      <c r="D21" s="276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</row>
    <row r="22" spans="1:21" x14ac:dyDescent="0.25">
      <c r="A22" s="294"/>
      <c r="B22" s="275"/>
      <c r="C22" s="84" t="s">
        <v>24</v>
      </c>
      <c r="D22" s="276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</row>
    <row r="23" spans="1:21" x14ac:dyDescent="0.25">
      <c r="A23" s="294"/>
      <c r="B23" s="275"/>
      <c r="C23" s="84" t="s">
        <v>25</v>
      </c>
      <c r="D23" s="276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</row>
    <row r="24" spans="1:21" x14ac:dyDescent="0.25">
      <c r="A24" s="294"/>
      <c r="B24" s="275"/>
      <c r="C24" s="84" t="s">
        <v>170</v>
      </c>
      <c r="D24" s="276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</row>
    <row r="25" spans="1:21" x14ac:dyDescent="0.25">
      <c r="A25" s="294"/>
      <c r="B25" s="275"/>
      <c r="C25" s="84" t="s">
        <v>171</v>
      </c>
      <c r="D25" s="276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</row>
    <row r="26" spans="1:21" x14ac:dyDescent="0.25">
      <c r="A26" s="294"/>
      <c r="B26" s="275"/>
      <c r="C26" s="84" t="s">
        <v>172</v>
      </c>
      <c r="D26" s="276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</row>
    <row r="27" spans="1:21" x14ac:dyDescent="0.25">
      <c r="A27" s="294"/>
      <c r="B27" s="286"/>
      <c r="C27" s="81" t="s">
        <v>173</v>
      </c>
      <c r="D27" s="276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</row>
    <row r="28" spans="1:21" ht="25.5" x14ac:dyDescent="0.25">
      <c r="A28" s="294"/>
      <c r="B28" s="312" t="s">
        <v>175</v>
      </c>
      <c r="C28" s="58" t="s">
        <v>199</v>
      </c>
      <c r="D28" s="273">
        <v>120</v>
      </c>
      <c r="E28" s="230">
        <v>23.3</v>
      </c>
      <c r="F28" s="230">
        <v>21.5</v>
      </c>
      <c r="G28" s="230">
        <v>1.9</v>
      </c>
      <c r="H28" s="230">
        <v>296.39999999999998</v>
      </c>
      <c r="I28" s="230">
        <v>0.05</v>
      </c>
      <c r="J28" s="230">
        <v>0.18</v>
      </c>
      <c r="K28" s="230">
        <v>85.7</v>
      </c>
      <c r="L28" s="230">
        <v>0.02</v>
      </c>
      <c r="M28" s="230">
        <v>3.5999999999999997E-2</v>
      </c>
      <c r="N28" s="230">
        <v>29.1</v>
      </c>
      <c r="O28" s="230">
        <v>327</v>
      </c>
      <c r="P28" s="230">
        <v>28</v>
      </c>
      <c r="Q28" s="230">
        <v>3.14</v>
      </c>
      <c r="R28" s="230">
        <v>385</v>
      </c>
      <c r="S28" s="230">
        <v>17.600000000000001</v>
      </c>
      <c r="T28" s="230">
        <v>0.15</v>
      </c>
      <c r="U28" s="230">
        <v>190</v>
      </c>
    </row>
    <row r="29" spans="1:21" ht="25.5" x14ac:dyDescent="0.25">
      <c r="A29" s="294"/>
      <c r="B29" s="313"/>
      <c r="C29" s="177" t="s">
        <v>253</v>
      </c>
      <c r="D29" s="273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</row>
    <row r="30" spans="1:21" x14ac:dyDescent="0.25">
      <c r="A30" s="294"/>
      <c r="B30" s="313"/>
      <c r="C30" s="177" t="s">
        <v>200</v>
      </c>
      <c r="D30" s="273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</row>
    <row r="31" spans="1:21" x14ac:dyDescent="0.25">
      <c r="A31" s="294"/>
      <c r="B31" s="313"/>
      <c r="C31" s="177" t="s">
        <v>201</v>
      </c>
      <c r="D31" s="273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</row>
    <row r="32" spans="1:21" x14ac:dyDescent="0.25">
      <c r="A32" s="294"/>
      <c r="B32" s="313"/>
      <c r="C32" s="177" t="s">
        <v>202</v>
      </c>
      <c r="D32" s="273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</row>
    <row r="33" spans="1:21" ht="25.5" x14ac:dyDescent="0.25">
      <c r="A33" s="294"/>
      <c r="B33" s="313"/>
      <c r="C33" s="177" t="s">
        <v>203</v>
      </c>
      <c r="D33" s="273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</row>
    <row r="34" spans="1:21" x14ac:dyDescent="0.25">
      <c r="A34" s="294"/>
      <c r="B34" s="313"/>
      <c r="C34" s="177" t="s">
        <v>204</v>
      </c>
      <c r="D34" s="273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</row>
    <row r="35" spans="1:21" x14ac:dyDescent="0.25">
      <c r="A35" s="294"/>
      <c r="B35" s="313"/>
      <c r="C35" s="177" t="s">
        <v>205</v>
      </c>
      <c r="D35" s="273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</row>
    <row r="36" spans="1:21" x14ac:dyDescent="0.25">
      <c r="A36" s="294"/>
      <c r="B36" s="313"/>
      <c r="C36" s="177" t="s">
        <v>206</v>
      </c>
      <c r="D36" s="273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</row>
    <row r="37" spans="1:21" x14ac:dyDescent="0.25">
      <c r="A37" s="294"/>
      <c r="B37" s="313"/>
      <c r="C37" s="177" t="s">
        <v>207</v>
      </c>
      <c r="D37" s="273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</row>
    <row r="38" spans="1:21" x14ac:dyDescent="0.25">
      <c r="A38" s="294"/>
      <c r="B38" s="312" t="s">
        <v>176</v>
      </c>
      <c r="C38" s="175" t="s">
        <v>34</v>
      </c>
      <c r="D38" s="223">
        <v>180</v>
      </c>
      <c r="E38" s="230">
        <v>6.62</v>
      </c>
      <c r="F38" s="230">
        <v>6.4</v>
      </c>
      <c r="G38" s="230">
        <v>30.4</v>
      </c>
      <c r="H38" s="230">
        <v>253.3</v>
      </c>
      <c r="I38" s="223">
        <v>7.0000000000000007E-2</v>
      </c>
      <c r="J38" s="266">
        <v>0</v>
      </c>
      <c r="K38" s="266">
        <v>0</v>
      </c>
      <c r="L38" s="223">
        <v>0</v>
      </c>
      <c r="M38" s="223">
        <v>4.4999999999999998E-2</v>
      </c>
      <c r="N38" s="223">
        <v>9.09</v>
      </c>
      <c r="O38" s="223">
        <v>47.14</v>
      </c>
      <c r="P38" s="223">
        <v>17.350000000000001</v>
      </c>
      <c r="Q38" s="223">
        <v>0.92</v>
      </c>
      <c r="R38" s="266">
        <v>347</v>
      </c>
      <c r="S38" s="266">
        <v>0</v>
      </c>
      <c r="T38" s="266">
        <v>0</v>
      </c>
      <c r="U38" s="266">
        <v>127.8</v>
      </c>
    </row>
    <row r="39" spans="1:21" x14ac:dyDescent="0.25">
      <c r="A39" s="294"/>
      <c r="B39" s="313"/>
      <c r="C39" s="174" t="s">
        <v>356</v>
      </c>
      <c r="D39" s="224"/>
      <c r="E39" s="230"/>
      <c r="F39" s="230"/>
      <c r="G39" s="230"/>
      <c r="H39" s="230"/>
      <c r="I39" s="224"/>
      <c r="J39" s="267"/>
      <c r="K39" s="267"/>
      <c r="L39" s="224"/>
      <c r="M39" s="224"/>
      <c r="N39" s="224"/>
      <c r="O39" s="224"/>
      <c r="P39" s="224"/>
      <c r="Q39" s="224"/>
      <c r="R39" s="267"/>
      <c r="S39" s="267"/>
      <c r="T39" s="267"/>
      <c r="U39" s="267"/>
    </row>
    <row r="40" spans="1:21" x14ac:dyDescent="0.25">
      <c r="A40" s="294"/>
      <c r="B40" s="313"/>
      <c r="C40" s="174" t="s">
        <v>357</v>
      </c>
      <c r="D40" s="224"/>
      <c r="E40" s="230"/>
      <c r="F40" s="230"/>
      <c r="G40" s="230"/>
      <c r="H40" s="230"/>
      <c r="I40" s="224"/>
      <c r="J40" s="267"/>
      <c r="K40" s="267"/>
      <c r="L40" s="224"/>
      <c r="M40" s="224"/>
      <c r="N40" s="224"/>
      <c r="O40" s="224"/>
      <c r="P40" s="224"/>
      <c r="Q40" s="224"/>
      <c r="R40" s="267"/>
      <c r="S40" s="267"/>
      <c r="T40" s="267"/>
      <c r="U40" s="267"/>
    </row>
    <row r="41" spans="1:21" x14ac:dyDescent="0.25">
      <c r="A41" s="294"/>
      <c r="B41" s="313"/>
      <c r="C41" s="174" t="s">
        <v>240</v>
      </c>
      <c r="D41" s="224"/>
      <c r="E41" s="230"/>
      <c r="F41" s="230"/>
      <c r="G41" s="230"/>
      <c r="H41" s="230"/>
      <c r="I41" s="224"/>
      <c r="J41" s="267"/>
      <c r="K41" s="267"/>
      <c r="L41" s="224"/>
      <c r="M41" s="224"/>
      <c r="N41" s="224"/>
      <c r="O41" s="224"/>
      <c r="P41" s="224"/>
      <c r="Q41" s="224"/>
      <c r="R41" s="267"/>
      <c r="S41" s="267"/>
      <c r="T41" s="267"/>
      <c r="U41" s="267"/>
    </row>
    <row r="42" spans="1:21" x14ac:dyDescent="0.25">
      <c r="A42" s="294"/>
      <c r="B42" s="81"/>
      <c r="C42" s="48" t="s">
        <v>19</v>
      </c>
      <c r="D42" s="86">
        <v>40</v>
      </c>
      <c r="E42" s="86">
        <v>4.2699999999999996</v>
      </c>
      <c r="F42" s="86">
        <v>1.81</v>
      </c>
      <c r="G42" s="86">
        <v>19.02</v>
      </c>
      <c r="H42" s="86">
        <v>109.6</v>
      </c>
      <c r="I42" s="86">
        <v>0.16</v>
      </c>
      <c r="J42" s="86">
        <v>0.12</v>
      </c>
      <c r="K42" s="86">
        <v>0</v>
      </c>
      <c r="L42" s="86">
        <v>0</v>
      </c>
      <c r="M42" s="86">
        <v>0.08</v>
      </c>
      <c r="N42" s="86">
        <v>50</v>
      </c>
      <c r="O42" s="86">
        <v>51.6</v>
      </c>
      <c r="P42" s="86">
        <v>16.399999999999999</v>
      </c>
      <c r="Q42" s="86">
        <v>1.44</v>
      </c>
      <c r="R42" s="126">
        <v>156.4</v>
      </c>
      <c r="S42" s="86">
        <v>0</v>
      </c>
      <c r="T42" s="86">
        <v>1.52</v>
      </c>
      <c r="U42" s="86">
        <v>0</v>
      </c>
    </row>
    <row r="43" spans="1:21" x14ac:dyDescent="0.25">
      <c r="A43" s="294"/>
      <c r="B43" s="81"/>
      <c r="C43" s="87" t="s">
        <v>103</v>
      </c>
      <c r="D43" s="86">
        <v>60</v>
      </c>
      <c r="E43" s="86">
        <v>5.1100000000000003</v>
      </c>
      <c r="F43" s="86">
        <v>1.99</v>
      </c>
      <c r="G43" s="86">
        <v>29.03</v>
      </c>
      <c r="H43" s="86">
        <v>155.63</v>
      </c>
      <c r="I43" s="86">
        <v>0.24</v>
      </c>
      <c r="J43" s="86">
        <v>0.15</v>
      </c>
      <c r="K43" s="86">
        <v>0</v>
      </c>
      <c r="L43" s="86">
        <v>0</v>
      </c>
      <c r="M43" s="86">
        <v>0.24</v>
      </c>
      <c r="N43" s="86">
        <v>43.75</v>
      </c>
      <c r="O43" s="86">
        <v>78.13</v>
      </c>
      <c r="P43" s="86">
        <v>25</v>
      </c>
      <c r="Q43" s="86">
        <v>1.75</v>
      </c>
      <c r="R43" s="126">
        <v>183</v>
      </c>
      <c r="S43" s="86">
        <v>0</v>
      </c>
      <c r="T43" s="86">
        <v>5.4</v>
      </c>
      <c r="U43" s="86">
        <v>25.5</v>
      </c>
    </row>
    <row r="44" spans="1:21" ht="29.25" customHeight="1" x14ac:dyDescent="0.25">
      <c r="A44" s="294"/>
      <c r="B44" s="293" t="s">
        <v>116</v>
      </c>
      <c r="C44" s="87" t="s">
        <v>115</v>
      </c>
      <c r="D44" s="276">
        <v>200</v>
      </c>
      <c r="E44" s="278">
        <v>0.5</v>
      </c>
      <c r="F44" s="278">
        <v>0</v>
      </c>
      <c r="G44" s="278">
        <v>19.8</v>
      </c>
      <c r="H44" s="278">
        <v>81</v>
      </c>
      <c r="I44" s="278">
        <v>0</v>
      </c>
      <c r="J44" s="278">
        <v>0</v>
      </c>
      <c r="K44" s="278">
        <v>15</v>
      </c>
      <c r="L44" s="278">
        <v>0</v>
      </c>
      <c r="M44" s="278">
        <v>0.02</v>
      </c>
      <c r="N44" s="278">
        <v>50</v>
      </c>
      <c r="O44" s="278">
        <v>4.3</v>
      </c>
      <c r="P44" s="278">
        <v>2.1</v>
      </c>
      <c r="Q44" s="278">
        <v>0.09</v>
      </c>
      <c r="R44" s="278">
        <v>0.17</v>
      </c>
      <c r="S44" s="278">
        <v>0</v>
      </c>
      <c r="T44" s="278">
        <v>0</v>
      </c>
      <c r="U44" s="278">
        <v>0</v>
      </c>
    </row>
    <row r="45" spans="1:21" x14ac:dyDescent="0.25">
      <c r="A45" s="294"/>
      <c r="B45" s="293"/>
      <c r="C45" s="81" t="s">
        <v>117</v>
      </c>
      <c r="D45" s="276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</row>
    <row r="46" spans="1:21" x14ac:dyDescent="0.25">
      <c r="A46" s="294"/>
      <c r="B46" s="293"/>
      <c r="C46" s="81" t="s">
        <v>118</v>
      </c>
      <c r="D46" s="276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</row>
    <row r="47" spans="1:21" x14ac:dyDescent="0.25">
      <c r="A47" s="294"/>
      <c r="B47" s="293"/>
      <c r="C47" s="81" t="s">
        <v>57</v>
      </c>
      <c r="D47" s="276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</row>
    <row r="48" spans="1:21" x14ac:dyDescent="0.25">
      <c r="A48" s="294"/>
      <c r="B48" s="81"/>
      <c r="C48" s="46" t="s">
        <v>27</v>
      </c>
      <c r="D48" s="86">
        <v>100</v>
      </c>
      <c r="E48" s="86">
        <v>0.48</v>
      </c>
      <c r="F48" s="86">
        <v>0.06</v>
      </c>
      <c r="G48" s="86">
        <v>1.98</v>
      </c>
      <c r="H48" s="86">
        <v>8.4</v>
      </c>
      <c r="I48" s="106">
        <v>0.03</v>
      </c>
      <c r="J48" s="106">
        <v>0.03</v>
      </c>
      <c r="K48" s="106">
        <v>9.9600000000000009</v>
      </c>
      <c r="L48" s="106">
        <v>0</v>
      </c>
      <c r="M48" s="106">
        <v>9.9600000000000009</v>
      </c>
      <c r="N48" s="106">
        <v>23.25</v>
      </c>
      <c r="O48" s="106">
        <v>41.5</v>
      </c>
      <c r="P48" s="106">
        <v>13.9</v>
      </c>
      <c r="Q48" s="106">
        <v>0.6</v>
      </c>
      <c r="R48" s="106">
        <v>141.1</v>
      </c>
      <c r="S48" s="106">
        <v>8.1</v>
      </c>
      <c r="T48" s="106">
        <v>3</v>
      </c>
      <c r="U48" s="106">
        <v>96.6</v>
      </c>
    </row>
    <row r="49" spans="1:21" x14ac:dyDescent="0.25">
      <c r="A49" s="294"/>
      <c r="B49" s="46"/>
      <c r="C49" s="93" t="s">
        <v>22</v>
      </c>
      <c r="D49" s="22">
        <f t="shared" ref="D49:U49" si="1">SUM(D19:D48)</f>
        <v>900</v>
      </c>
      <c r="E49" s="22">
        <f t="shared" si="1"/>
        <v>45.439999999999991</v>
      </c>
      <c r="F49" s="22">
        <f t="shared" si="1"/>
        <v>34.540000000000006</v>
      </c>
      <c r="G49" s="22">
        <f t="shared" si="1"/>
        <v>150.63</v>
      </c>
      <c r="H49" s="22">
        <f t="shared" si="1"/>
        <v>1023.93</v>
      </c>
      <c r="I49" s="22">
        <f t="shared" si="1"/>
        <v>0.64</v>
      </c>
      <c r="J49" s="22">
        <f t="shared" si="1"/>
        <v>0.53</v>
      </c>
      <c r="K49" s="22">
        <f t="shared" si="1"/>
        <v>208.26000000000002</v>
      </c>
      <c r="L49" s="22">
        <f t="shared" si="1"/>
        <v>0.02</v>
      </c>
      <c r="M49" s="22">
        <f t="shared" si="1"/>
        <v>17.260999999999999</v>
      </c>
      <c r="N49" s="22">
        <f t="shared" si="1"/>
        <v>218.99</v>
      </c>
      <c r="O49" s="22">
        <f t="shared" si="1"/>
        <v>604.27</v>
      </c>
      <c r="P49" s="22">
        <f t="shared" si="1"/>
        <v>123.55000000000001</v>
      </c>
      <c r="Q49" s="22">
        <f t="shared" si="1"/>
        <v>8.7999999999999989</v>
      </c>
      <c r="R49" s="22">
        <f t="shared" si="1"/>
        <v>1623.0700000000002</v>
      </c>
      <c r="S49" s="22">
        <f t="shared" si="1"/>
        <v>42.500000000000007</v>
      </c>
      <c r="T49" s="22">
        <f t="shared" si="1"/>
        <v>10.3</v>
      </c>
      <c r="U49" s="22">
        <f t="shared" si="1"/>
        <v>472.70000000000005</v>
      </c>
    </row>
    <row r="50" spans="1:21" x14ac:dyDescent="0.25">
      <c r="A50" s="294" t="s">
        <v>28</v>
      </c>
      <c r="B50" s="274" t="s">
        <v>325</v>
      </c>
      <c r="C50" s="153" t="s">
        <v>119</v>
      </c>
      <c r="D50" s="270">
        <v>150</v>
      </c>
      <c r="E50" s="214">
        <v>14.4</v>
      </c>
      <c r="F50" s="214">
        <v>3.3</v>
      </c>
      <c r="G50" s="214">
        <v>84.3</v>
      </c>
      <c r="H50" s="214">
        <v>426</v>
      </c>
      <c r="I50" s="214">
        <v>0.21</v>
      </c>
      <c r="J50" s="214">
        <v>0</v>
      </c>
      <c r="K50" s="214">
        <v>0</v>
      </c>
      <c r="L50" s="214">
        <v>0</v>
      </c>
      <c r="M50" s="214">
        <v>0.3</v>
      </c>
      <c r="N50" s="214">
        <v>90</v>
      </c>
      <c r="O50" s="214">
        <v>141</v>
      </c>
      <c r="P50" s="214">
        <v>27</v>
      </c>
      <c r="Q50" s="214">
        <v>1.5</v>
      </c>
      <c r="R50" s="214">
        <v>0</v>
      </c>
      <c r="S50" s="214">
        <v>0</v>
      </c>
      <c r="T50" s="214">
        <v>0</v>
      </c>
      <c r="U50" s="214">
        <v>0</v>
      </c>
    </row>
    <row r="51" spans="1:21" ht="25.5" x14ac:dyDescent="0.25">
      <c r="A51" s="294"/>
      <c r="B51" s="275"/>
      <c r="C51" s="152" t="s">
        <v>326</v>
      </c>
      <c r="D51" s="271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</row>
    <row r="52" spans="1:21" ht="25.5" x14ac:dyDescent="0.25">
      <c r="A52" s="294"/>
      <c r="B52" s="275"/>
      <c r="C52" s="152" t="s">
        <v>327</v>
      </c>
      <c r="D52" s="271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</row>
    <row r="53" spans="1:21" x14ac:dyDescent="0.25">
      <c r="A53" s="294"/>
      <c r="B53" s="275"/>
      <c r="C53" s="152" t="s">
        <v>64</v>
      </c>
      <c r="D53" s="271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</row>
    <row r="54" spans="1:21" x14ac:dyDescent="0.25">
      <c r="A54" s="294"/>
      <c r="B54" s="275"/>
      <c r="C54" s="152" t="s">
        <v>32</v>
      </c>
      <c r="D54" s="271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</row>
    <row r="55" spans="1:21" ht="25.5" x14ac:dyDescent="0.25">
      <c r="A55" s="294"/>
      <c r="B55" s="275"/>
      <c r="C55" s="152" t="s">
        <v>331</v>
      </c>
      <c r="D55" s="271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</row>
    <row r="56" spans="1:21" ht="25.5" x14ac:dyDescent="0.25">
      <c r="A56" s="294"/>
      <c r="B56" s="275"/>
      <c r="C56" s="152" t="s">
        <v>328</v>
      </c>
      <c r="D56" s="271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</row>
    <row r="57" spans="1:21" x14ac:dyDescent="0.25">
      <c r="A57" s="294"/>
      <c r="B57" s="275"/>
      <c r="C57" s="152" t="s">
        <v>329</v>
      </c>
      <c r="D57" s="271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</row>
    <row r="58" spans="1:21" x14ac:dyDescent="0.25">
      <c r="A58" s="294"/>
      <c r="B58" s="286"/>
      <c r="C58" s="152" t="s">
        <v>330</v>
      </c>
      <c r="D58" s="272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</row>
    <row r="59" spans="1:21" x14ac:dyDescent="0.25">
      <c r="A59" s="294"/>
      <c r="B59" s="84"/>
      <c r="C59" s="46" t="s">
        <v>105</v>
      </c>
      <c r="D59" s="86">
        <v>200</v>
      </c>
      <c r="E59" s="85">
        <v>0.2</v>
      </c>
      <c r="F59" s="85">
        <v>0</v>
      </c>
      <c r="G59" s="85">
        <v>19</v>
      </c>
      <c r="H59" s="85">
        <v>80</v>
      </c>
      <c r="I59" s="85">
        <v>0.05</v>
      </c>
      <c r="J59" s="85">
        <v>2.8000000000000001E-2</v>
      </c>
      <c r="K59" s="85">
        <v>8</v>
      </c>
      <c r="L59" s="85">
        <v>1</v>
      </c>
      <c r="M59" s="85">
        <v>50</v>
      </c>
      <c r="N59" s="85">
        <v>16</v>
      </c>
      <c r="O59" s="85">
        <v>26</v>
      </c>
      <c r="P59" s="85">
        <v>20</v>
      </c>
      <c r="Q59" s="85">
        <v>0.54</v>
      </c>
      <c r="R59" s="85">
        <v>192</v>
      </c>
      <c r="S59" s="85">
        <v>0</v>
      </c>
      <c r="T59" s="85">
        <v>0.2</v>
      </c>
      <c r="U59" s="85">
        <v>0</v>
      </c>
    </row>
    <row r="60" spans="1:21" ht="20.45" customHeight="1" x14ac:dyDescent="0.25">
      <c r="A60" s="294"/>
      <c r="B60" s="84"/>
      <c r="C60" s="93" t="s">
        <v>22</v>
      </c>
      <c r="D60" s="22">
        <f t="shared" ref="D60:U60" si="2">SUM(D50:D59)</f>
        <v>350</v>
      </c>
      <c r="E60" s="22">
        <f t="shared" si="2"/>
        <v>14.6</v>
      </c>
      <c r="F60" s="22">
        <f t="shared" si="2"/>
        <v>3.3</v>
      </c>
      <c r="G60" s="22">
        <f t="shared" si="2"/>
        <v>103.3</v>
      </c>
      <c r="H60" s="22">
        <f t="shared" si="2"/>
        <v>506</v>
      </c>
      <c r="I60" s="22">
        <f t="shared" si="2"/>
        <v>0.26</v>
      </c>
      <c r="J60" s="22">
        <f t="shared" si="2"/>
        <v>2.8000000000000001E-2</v>
      </c>
      <c r="K60" s="22">
        <f t="shared" si="2"/>
        <v>8</v>
      </c>
      <c r="L60" s="22">
        <f t="shared" si="2"/>
        <v>1</v>
      </c>
      <c r="M60" s="22">
        <f t="shared" si="2"/>
        <v>50.3</v>
      </c>
      <c r="N60" s="22">
        <f t="shared" si="2"/>
        <v>106</v>
      </c>
      <c r="O60" s="22">
        <f t="shared" si="2"/>
        <v>167</v>
      </c>
      <c r="P60" s="22">
        <f t="shared" si="2"/>
        <v>47</v>
      </c>
      <c r="Q60" s="22">
        <f t="shared" si="2"/>
        <v>2.04</v>
      </c>
      <c r="R60" s="22">
        <f t="shared" si="2"/>
        <v>192</v>
      </c>
      <c r="S60" s="22">
        <f t="shared" si="2"/>
        <v>0</v>
      </c>
      <c r="T60" s="22">
        <f t="shared" si="2"/>
        <v>0.2</v>
      </c>
      <c r="U60" s="22">
        <f t="shared" si="2"/>
        <v>0</v>
      </c>
    </row>
    <row r="61" spans="1:21" x14ac:dyDescent="0.25">
      <c r="A61" s="310" t="s">
        <v>54</v>
      </c>
      <c r="B61" s="299" t="s">
        <v>174</v>
      </c>
      <c r="C61" s="128" t="s">
        <v>47</v>
      </c>
      <c r="D61" s="276">
        <v>120</v>
      </c>
      <c r="E61" s="277">
        <v>38.6</v>
      </c>
      <c r="F61" s="278">
        <v>2.8</v>
      </c>
      <c r="G61" s="278">
        <v>1.4</v>
      </c>
      <c r="H61" s="278">
        <v>185.8</v>
      </c>
      <c r="I61" s="278">
        <v>0.08</v>
      </c>
      <c r="J61" s="278">
        <v>0.1</v>
      </c>
      <c r="K61" s="278">
        <v>36.799999999999997</v>
      </c>
      <c r="L61" s="278">
        <v>0</v>
      </c>
      <c r="M61" s="278">
        <v>4.32</v>
      </c>
      <c r="N61" s="278">
        <v>26</v>
      </c>
      <c r="O61" s="278">
        <v>264</v>
      </c>
      <c r="P61" s="278">
        <v>134</v>
      </c>
      <c r="Q61" s="278">
        <v>2.2400000000000002</v>
      </c>
      <c r="R61" s="278">
        <v>238</v>
      </c>
      <c r="S61" s="278">
        <v>34</v>
      </c>
      <c r="T61" s="278">
        <v>34.799999999999997</v>
      </c>
      <c r="U61" s="278">
        <v>458</v>
      </c>
    </row>
    <row r="62" spans="1:21" ht="25.5" x14ac:dyDescent="0.25">
      <c r="A62" s="298"/>
      <c r="B62" s="299"/>
      <c r="C62" s="129" t="s">
        <v>300</v>
      </c>
      <c r="D62" s="276"/>
      <c r="E62" s="277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</row>
    <row r="63" spans="1:21" x14ac:dyDescent="0.25">
      <c r="A63" s="298"/>
      <c r="B63" s="299"/>
      <c r="C63" s="127" t="s">
        <v>301</v>
      </c>
      <c r="D63" s="276"/>
      <c r="E63" s="277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</row>
    <row r="64" spans="1:21" x14ac:dyDescent="0.25">
      <c r="A64" s="298"/>
      <c r="B64" s="299"/>
      <c r="C64" s="55" t="s">
        <v>302</v>
      </c>
      <c r="D64" s="276"/>
      <c r="E64" s="277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</row>
    <row r="65" spans="1:21" x14ac:dyDescent="0.25">
      <c r="A65" s="298"/>
      <c r="B65" s="299"/>
      <c r="C65" s="129" t="s">
        <v>144</v>
      </c>
      <c r="D65" s="276"/>
      <c r="E65" s="277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</row>
    <row r="66" spans="1:21" x14ac:dyDescent="0.25">
      <c r="A66" s="298"/>
      <c r="B66" s="299"/>
      <c r="C66" s="129" t="s">
        <v>303</v>
      </c>
      <c r="D66" s="276"/>
      <c r="E66" s="277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</row>
    <row r="67" spans="1:21" ht="15" customHeight="1" x14ac:dyDescent="0.25">
      <c r="A67" s="298"/>
      <c r="B67" s="299" t="s">
        <v>48</v>
      </c>
      <c r="C67" s="46" t="s">
        <v>49</v>
      </c>
      <c r="D67" s="276">
        <v>180</v>
      </c>
      <c r="E67" s="278">
        <v>4.32</v>
      </c>
      <c r="F67" s="278">
        <v>7.8</v>
      </c>
      <c r="G67" s="278">
        <v>24.8</v>
      </c>
      <c r="H67" s="278">
        <v>186.5</v>
      </c>
      <c r="I67" s="278">
        <v>0.17</v>
      </c>
      <c r="J67" s="278">
        <v>0.05</v>
      </c>
      <c r="K67" s="278">
        <v>25.7</v>
      </c>
      <c r="L67" s="278">
        <v>0.12</v>
      </c>
      <c r="M67" s="278">
        <v>0</v>
      </c>
      <c r="N67" s="278">
        <v>29</v>
      </c>
      <c r="O67" s="278">
        <v>147.5</v>
      </c>
      <c r="P67" s="278">
        <v>48</v>
      </c>
      <c r="Q67" s="278">
        <v>1.64</v>
      </c>
      <c r="R67" s="278">
        <v>245.37</v>
      </c>
      <c r="S67" s="278">
        <v>2.1</v>
      </c>
      <c r="T67" s="278">
        <v>12.18</v>
      </c>
      <c r="U67" s="278">
        <v>40.299999999999997</v>
      </c>
    </row>
    <row r="68" spans="1:21" x14ac:dyDescent="0.25">
      <c r="A68" s="298"/>
      <c r="B68" s="299"/>
      <c r="C68" s="84" t="s">
        <v>361</v>
      </c>
      <c r="D68" s="276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</row>
    <row r="69" spans="1:21" x14ac:dyDescent="0.25">
      <c r="A69" s="298"/>
      <c r="B69" s="299"/>
      <c r="C69" s="84" t="s">
        <v>347</v>
      </c>
      <c r="D69" s="276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</row>
    <row r="70" spans="1:21" x14ac:dyDescent="0.25">
      <c r="A70" s="298"/>
      <c r="B70" s="299"/>
      <c r="C70" s="84" t="s">
        <v>339</v>
      </c>
      <c r="D70" s="276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</row>
    <row r="71" spans="1:21" ht="25.5" customHeight="1" x14ac:dyDescent="0.25">
      <c r="A71" s="298"/>
      <c r="B71" s="81" t="s">
        <v>195</v>
      </c>
      <c r="C71" s="87" t="s">
        <v>51</v>
      </c>
      <c r="D71" s="85">
        <v>10</v>
      </c>
      <c r="E71" s="86">
        <v>0.1</v>
      </c>
      <c r="F71" s="86">
        <v>7.2</v>
      </c>
      <c r="G71" s="86">
        <v>0.1</v>
      </c>
      <c r="H71" s="86">
        <v>66.099999999999994</v>
      </c>
      <c r="I71" s="86">
        <v>0</v>
      </c>
      <c r="J71" s="86">
        <v>0.01</v>
      </c>
      <c r="K71" s="86">
        <v>45</v>
      </c>
      <c r="L71" s="86">
        <v>0.13</v>
      </c>
      <c r="M71" s="86">
        <v>0</v>
      </c>
      <c r="N71" s="86">
        <v>2.4</v>
      </c>
      <c r="O71" s="86">
        <v>3</v>
      </c>
      <c r="P71" s="86">
        <v>0</v>
      </c>
      <c r="Q71" s="86">
        <v>0.02</v>
      </c>
      <c r="R71" s="86">
        <v>3</v>
      </c>
      <c r="S71" s="86">
        <v>0</v>
      </c>
      <c r="T71" s="86">
        <v>0.1</v>
      </c>
      <c r="U71" s="86">
        <v>0.3</v>
      </c>
    </row>
    <row r="72" spans="1:21" x14ac:dyDescent="0.25">
      <c r="A72" s="298"/>
      <c r="B72" s="312" t="s">
        <v>104</v>
      </c>
      <c r="C72" s="40" t="s">
        <v>30</v>
      </c>
      <c r="D72" s="249">
        <v>200</v>
      </c>
      <c r="E72" s="249">
        <v>0.3</v>
      </c>
      <c r="F72" s="249">
        <v>0</v>
      </c>
      <c r="G72" s="249">
        <v>6.7</v>
      </c>
      <c r="H72" s="249">
        <v>27.9</v>
      </c>
      <c r="I72" s="249">
        <v>0</v>
      </c>
      <c r="J72" s="249">
        <v>0.01</v>
      </c>
      <c r="K72" s="249">
        <v>0.38</v>
      </c>
      <c r="L72" s="249">
        <v>0</v>
      </c>
      <c r="M72" s="249">
        <v>1.1599999999999999</v>
      </c>
      <c r="N72" s="249">
        <v>6.9</v>
      </c>
      <c r="O72" s="249">
        <v>8.5</v>
      </c>
      <c r="P72" s="249">
        <v>4.5999999999999996</v>
      </c>
      <c r="Q72" s="249">
        <v>0.77</v>
      </c>
      <c r="R72" s="249">
        <v>30.2</v>
      </c>
      <c r="S72" s="249">
        <v>0</v>
      </c>
      <c r="T72" s="249">
        <v>0.02</v>
      </c>
      <c r="U72" s="249">
        <v>0.7</v>
      </c>
    </row>
    <row r="73" spans="1:21" x14ac:dyDescent="0.25">
      <c r="A73" s="298"/>
      <c r="B73" s="313"/>
      <c r="C73" s="41" t="s">
        <v>124</v>
      </c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</row>
    <row r="74" spans="1:21" x14ac:dyDescent="0.25">
      <c r="A74" s="298"/>
      <c r="B74" s="313"/>
      <c r="C74" s="41" t="s">
        <v>125</v>
      </c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</row>
    <row r="75" spans="1:21" x14ac:dyDescent="0.25">
      <c r="A75" s="298"/>
      <c r="B75" s="313"/>
      <c r="C75" s="41" t="s">
        <v>126</v>
      </c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</row>
    <row r="76" spans="1:21" x14ac:dyDescent="0.25">
      <c r="A76" s="298"/>
      <c r="B76" s="314"/>
      <c r="C76" s="41" t="s">
        <v>127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</row>
    <row r="77" spans="1:21" x14ac:dyDescent="0.25">
      <c r="A77" s="298"/>
      <c r="B77" s="81"/>
      <c r="C77" s="28" t="s">
        <v>29</v>
      </c>
      <c r="D77" s="72">
        <v>60</v>
      </c>
      <c r="E77" s="72">
        <v>6.43</v>
      </c>
      <c r="F77" s="72">
        <v>2.73</v>
      </c>
      <c r="G77" s="72">
        <v>28.64</v>
      </c>
      <c r="H77" s="72">
        <v>165.06</v>
      </c>
      <c r="I77" s="72">
        <v>0.24</v>
      </c>
      <c r="J77" s="72">
        <v>0.18</v>
      </c>
      <c r="K77" s="72">
        <v>0</v>
      </c>
      <c r="L77" s="72">
        <v>0</v>
      </c>
      <c r="M77" s="72">
        <v>0.12</v>
      </c>
      <c r="N77" s="72">
        <v>75.3</v>
      </c>
      <c r="O77" s="72">
        <v>77.709999999999994</v>
      </c>
      <c r="P77" s="72">
        <v>24.69</v>
      </c>
      <c r="Q77" s="72">
        <v>2.17</v>
      </c>
      <c r="R77" s="126">
        <v>156.4</v>
      </c>
      <c r="S77" s="72">
        <v>0</v>
      </c>
      <c r="T77" s="72">
        <v>7.35</v>
      </c>
      <c r="U77" s="72">
        <v>0</v>
      </c>
    </row>
    <row r="78" spans="1:21" x14ac:dyDescent="0.25">
      <c r="A78" s="298"/>
      <c r="B78" s="81"/>
      <c r="C78" s="87" t="s">
        <v>103</v>
      </c>
      <c r="D78" s="86">
        <v>60</v>
      </c>
      <c r="E78" s="86">
        <v>5.1100000000000003</v>
      </c>
      <c r="F78" s="86">
        <v>1.99</v>
      </c>
      <c r="G78" s="86">
        <v>29.03</v>
      </c>
      <c r="H78" s="86">
        <v>155.63</v>
      </c>
      <c r="I78" s="86">
        <v>0.24</v>
      </c>
      <c r="J78" s="86">
        <v>0.15</v>
      </c>
      <c r="K78" s="86">
        <v>0</v>
      </c>
      <c r="L78" s="86">
        <v>0</v>
      </c>
      <c r="M78" s="86">
        <v>0.24</v>
      </c>
      <c r="N78" s="86">
        <v>43.75</v>
      </c>
      <c r="O78" s="86">
        <v>78.13</v>
      </c>
      <c r="P78" s="86">
        <v>25</v>
      </c>
      <c r="Q78" s="86">
        <v>1.75</v>
      </c>
      <c r="R78" s="126">
        <v>183</v>
      </c>
      <c r="S78" s="86">
        <v>0</v>
      </c>
      <c r="T78" s="86">
        <v>5.4</v>
      </c>
      <c r="U78" s="86">
        <v>25.5</v>
      </c>
    </row>
    <row r="79" spans="1:21" x14ac:dyDescent="0.25">
      <c r="A79" s="311"/>
      <c r="B79" s="5"/>
      <c r="C79" s="39" t="s">
        <v>52</v>
      </c>
      <c r="D79" s="26">
        <f t="shared" ref="D79:U79" si="3">SUM(D61:D78)</f>
        <v>630</v>
      </c>
      <c r="E79" s="26">
        <f t="shared" si="3"/>
        <v>54.86</v>
      </c>
      <c r="F79" s="26">
        <f t="shared" si="3"/>
        <v>22.52</v>
      </c>
      <c r="G79" s="26">
        <f t="shared" si="3"/>
        <v>90.67</v>
      </c>
      <c r="H79" s="26">
        <f t="shared" si="3"/>
        <v>786.9899999999999</v>
      </c>
      <c r="I79" s="26">
        <f t="shared" si="3"/>
        <v>0.73</v>
      </c>
      <c r="J79" s="26">
        <f t="shared" si="3"/>
        <v>0.5</v>
      </c>
      <c r="K79" s="26">
        <f t="shared" si="3"/>
        <v>107.88</v>
      </c>
      <c r="L79" s="26">
        <f t="shared" si="3"/>
        <v>0.25</v>
      </c>
      <c r="M79" s="26">
        <f t="shared" si="3"/>
        <v>5.8400000000000007</v>
      </c>
      <c r="N79" s="26">
        <f t="shared" si="3"/>
        <v>183.35</v>
      </c>
      <c r="O79" s="26">
        <f t="shared" si="3"/>
        <v>578.83999999999992</v>
      </c>
      <c r="P79" s="26">
        <f t="shared" si="3"/>
        <v>236.29</v>
      </c>
      <c r="Q79" s="26">
        <f t="shared" si="3"/>
        <v>8.59</v>
      </c>
      <c r="R79" s="26">
        <f t="shared" si="3"/>
        <v>855.97</v>
      </c>
      <c r="S79" s="26">
        <f t="shared" si="3"/>
        <v>36.1</v>
      </c>
      <c r="T79" s="26">
        <f t="shared" si="3"/>
        <v>59.85</v>
      </c>
      <c r="U79" s="26">
        <f t="shared" si="3"/>
        <v>524.79999999999995</v>
      </c>
    </row>
    <row r="80" spans="1:21" ht="25.5" x14ac:dyDescent="0.25">
      <c r="A80" s="233" t="s">
        <v>50</v>
      </c>
      <c r="B80" s="146" t="s">
        <v>107</v>
      </c>
      <c r="C80" s="43" t="s">
        <v>310</v>
      </c>
      <c r="D80" s="147">
        <v>200</v>
      </c>
      <c r="E80" s="147">
        <v>5.6</v>
      </c>
      <c r="F80" s="147">
        <v>6.38</v>
      </c>
      <c r="G80" s="147">
        <v>8.18</v>
      </c>
      <c r="H80" s="147">
        <v>112.52</v>
      </c>
      <c r="I80" s="147">
        <v>0.08</v>
      </c>
      <c r="J80" s="147">
        <v>0.02</v>
      </c>
      <c r="K80" s="147">
        <v>0.04</v>
      </c>
      <c r="L80" s="147">
        <v>3.6</v>
      </c>
      <c r="M80" s="147">
        <v>1.4</v>
      </c>
      <c r="N80" s="147">
        <v>240</v>
      </c>
      <c r="O80" s="147">
        <v>180</v>
      </c>
      <c r="P80" s="147">
        <v>28</v>
      </c>
      <c r="Q80" s="147">
        <v>0.2</v>
      </c>
      <c r="R80" s="147">
        <v>135</v>
      </c>
      <c r="S80" s="147">
        <v>1</v>
      </c>
      <c r="T80" s="147">
        <v>3.7</v>
      </c>
      <c r="U80" s="147">
        <v>0</v>
      </c>
    </row>
    <row r="81" spans="1:21" x14ac:dyDescent="0.25">
      <c r="A81" s="235"/>
      <c r="B81" s="50"/>
      <c r="C81" s="117" t="s">
        <v>52</v>
      </c>
      <c r="D81" s="26">
        <f t="shared" ref="D81:U81" si="4">SUM(D80:D80)</f>
        <v>200</v>
      </c>
      <c r="E81" s="26">
        <f t="shared" si="4"/>
        <v>5.6</v>
      </c>
      <c r="F81" s="26">
        <f t="shared" si="4"/>
        <v>6.38</v>
      </c>
      <c r="G81" s="26">
        <f t="shared" si="4"/>
        <v>8.18</v>
      </c>
      <c r="H81" s="26">
        <f t="shared" si="4"/>
        <v>112.52</v>
      </c>
      <c r="I81" s="26">
        <f t="shared" si="4"/>
        <v>0.08</v>
      </c>
      <c r="J81" s="26">
        <f t="shared" si="4"/>
        <v>0.02</v>
      </c>
      <c r="K81" s="26">
        <f t="shared" si="4"/>
        <v>0.04</v>
      </c>
      <c r="L81" s="26">
        <f t="shared" si="4"/>
        <v>3.6</v>
      </c>
      <c r="M81" s="26">
        <f t="shared" si="4"/>
        <v>1.4</v>
      </c>
      <c r="N81" s="26">
        <f t="shared" si="4"/>
        <v>240</v>
      </c>
      <c r="O81" s="26">
        <f t="shared" si="4"/>
        <v>180</v>
      </c>
      <c r="P81" s="26">
        <f t="shared" si="4"/>
        <v>28</v>
      </c>
      <c r="Q81" s="26">
        <f t="shared" si="4"/>
        <v>0.2</v>
      </c>
      <c r="R81" s="26">
        <f t="shared" si="4"/>
        <v>135</v>
      </c>
      <c r="S81" s="26">
        <f t="shared" si="4"/>
        <v>1</v>
      </c>
      <c r="T81" s="26">
        <f t="shared" si="4"/>
        <v>3.7</v>
      </c>
      <c r="U81" s="26">
        <f t="shared" si="4"/>
        <v>0</v>
      </c>
    </row>
    <row r="82" spans="1:21" x14ac:dyDescent="0.25">
      <c r="A82" s="5"/>
      <c r="B82" s="5"/>
      <c r="C82" s="28" t="s">
        <v>53</v>
      </c>
      <c r="D82" s="24">
        <f t="shared" ref="D82:U82" si="5">SUM(D81,D79,D60,D49,D18)</f>
        <v>2570</v>
      </c>
      <c r="E82" s="24">
        <f t="shared" si="5"/>
        <v>132.97999999999999</v>
      </c>
      <c r="F82" s="24">
        <f t="shared" si="5"/>
        <v>82.54</v>
      </c>
      <c r="G82" s="24">
        <f t="shared" si="5"/>
        <v>407.53</v>
      </c>
      <c r="H82" s="24">
        <f t="shared" si="5"/>
        <v>2840.0699999999997</v>
      </c>
      <c r="I82" s="24">
        <f t="shared" si="5"/>
        <v>1.98</v>
      </c>
      <c r="J82" s="24">
        <f t="shared" si="5"/>
        <v>2.1779999999999999</v>
      </c>
      <c r="K82" s="24">
        <f t="shared" si="5"/>
        <v>393.46000000000004</v>
      </c>
      <c r="L82" s="24">
        <f t="shared" si="5"/>
        <v>5.0499999999999989</v>
      </c>
      <c r="M82" s="24">
        <f t="shared" si="5"/>
        <v>77.061000000000007</v>
      </c>
      <c r="N82" s="24">
        <f t="shared" si="5"/>
        <v>907.79000000000008</v>
      </c>
      <c r="O82" s="24">
        <f t="shared" si="5"/>
        <v>1755.4099999999999</v>
      </c>
      <c r="P82" s="24">
        <f t="shared" si="5"/>
        <v>529.74</v>
      </c>
      <c r="Q82" s="24">
        <f t="shared" si="5"/>
        <v>24.269999999999996</v>
      </c>
      <c r="R82" s="24">
        <f t="shared" si="5"/>
        <v>3232.64</v>
      </c>
      <c r="S82" s="24">
        <f t="shared" si="5"/>
        <v>129.60000000000002</v>
      </c>
      <c r="T82" s="24">
        <f t="shared" si="5"/>
        <v>86.310000000000016</v>
      </c>
      <c r="U82" s="24">
        <f t="shared" si="5"/>
        <v>1026.5</v>
      </c>
    </row>
    <row r="85" spans="1:21" ht="18.75" x14ac:dyDescent="0.3">
      <c r="C85" s="179" t="s">
        <v>378</v>
      </c>
      <c r="G85" s="316"/>
      <c r="H85" s="316"/>
      <c r="I85" s="316"/>
      <c r="J85" s="316"/>
      <c r="K85" s="316"/>
      <c r="L85" s="316"/>
      <c r="M85" s="316"/>
      <c r="N85" s="316"/>
      <c r="O85" s="316"/>
    </row>
  </sheetData>
  <mergeCells count="204">
    <mergeCell ref="G85:O85"/>
    <mergeCell ref="L67:L70"/>
    <mergeCell ref="J19:J27"/>
    <mergeCell ref="K19:K27"/>
    <mergeCell ref="L19:L27"/>
    <mergeCell ref="J28:J37"/>
    <mergeCell ref="K28:K37"/>
    <mergeCell ref="L28:L37"/>
    <mergeCell ref="L50:L58"/>
    <mergeCell ref="M50:M58"/>
    <mergeCell ref="N50:N58"/>
    <mergeCell ref="O50:O58"/>
    <mergeCell ref="L13:L17"/>
    <mergeCell ref="Q44:Q47"/>
    <mergeCell ref="R44:R47"/>
    <mergeCell ref="S44:S47"/>
    <mergeCell ref="Q4:Q10"/>
    <mergeCell ref="R4:R10"/>
    <mergeCell ref="S4:S10"/>
    <mergeCell ref="L72:L76"/>
    <mergeCell ref="K72:K76"/>
    <mergeCell ref="P72:P76"/>
    <mergeCell ref="P61:P66"/>
    <mergeCell ref="P50:P58"/>
    <mergeCell ref="Q50:Q58"/>
    <mergeCell ref="R50:R58"/>
    <mergeCell ref="S50:S58"/>
    <mergeCell ref="T44:T47"/>
    <mergeCell ref="Q19:Q27"/>
    <mergeCell ref="R19:R27"/>
    <mergeCell ref="S19:S27"/>
    <mergeCell ref="T19:T27"/>
    <mergeCell ref="Q28:Q37"/>
    <mergeCell ref="R28:R37"/>
    <mergeCell ref="S28:S37"/>
    <mergeCell ref="T28:T37"/>
    <mergeCell ref="Q38:Q41"/>
    <mergeCell ref="R38:R41"/>
    <mergeCell ref="S38:S41"/>
    <mergeCell ref="T38:T41"/>
    <mergeCell ref="T4:T10"/>
    <mergeCell ref="Q13:Q17"/>
    <mergeCell ref="R13:R17"/>
    <mergeCell ref="S13:S17"/>
    <mergeCell ref="T13:T17"/>
    <mergeCell ref="U4:U10"/>
    <mergeCell ref="H4:H10"/>
    <mergeCell ref="I4:I10"/>
    <mergeCell ref="M4:M10"/>
    <mergeCell ref="N4:N10"/>
    <mergeCell ref="O4:O10"/>
    <mergeCell ref="P4:P10"/>
    <mergeCell ref="H13:H17"/>
    <mergeCell ref="I13:I17"/>
    <mergeCell ref="M13:M17"/>
    <mergeCell ref="N13:N17"/>
    <mergeCell ref="O13:O17"/>
    <mergeCell ref="P13:P17"/>
    <mergeCell ref="U13:U17"/>
    <mergeCell ref="J4:J10"/>
    <mergeCell ref="K4:K10"/>
    <mergeCell ref="L4:L10"/>
    <mergeCell ref="J13:J17"/>
    <mergeCell ref="K13:K17"/>
    <mergeCell ref="A19:A49"/>
    <mergeCell ref="B19:B27"/>
    <mergeCell ref="D19:D27"/>
    <mergeCell ref="E19:E27"/>
    <mergeCell ref="F19:F27"/>
    <mergeCell ref="A4:A18"/>
    <mergeCell ref="B38:B41"/>
    <mergeCell ref="D38:D41"/>
    <mergeCell ref="P19:P27"/>
    <mergeCell ref="G38:G41"/>
    <mergeCell ref="H38:H41"/>
    <mergeCell ref="J38:J41"/>
    <mergeCell ref="K38:K41"/>
    <mergeCell ref="L38:L41"/>
    <mergeCell ref="B4:B10"/>
    <mergeCell ref="D4:D10"/>
    <mergeCell ref="E4:E10"/>
    <mergeCell ref="F4:F10"/>
    <mergeCell ref="G4:G10"/>
    <mergeCell ref="B13:B17"/>
    <mergeCell ref="D13:D17"/>
    <mergeCell ref="E13:E17"/>
    <mergeCell ref="F13:F17"/>
    <mergeCell ref="G13:G17"/>
    <mergeCell ref="U19:U27"/>
    <mergeCell ref="B28:B37"/>
    <mergeCell ref="D28:D37"/>
    <mergeCell ref="E28:E37"/>
    <mergeCell ref="F28:F37"/>
    <mergeCell ref="G28:G37"/>
    <mergeCell ref="H28:H37"/>
    <mergeCell ref="I28:I37"/>
    <mergeCell ref="M28:M37"/>
    <mergeCell ref="G19:G27"/>
    <mergeCell ref="H19:H27"/>
    <mergeCell ref="I19:I27"/>
    <mergeCell ref="M19:M27"/>
    <mergeCell ref="N19:N27"/>
    <mergeCell ref="O19:O27"/>
    <mergeCell ref="A1:U1"/>
    <mergeCell ref="B2:B3"/>
    <mergeCell ref="C2:C3"/>
    <mergeCell ref="D2:D3"/>
    <mergeCell ref="E2:G2"/>
    <mergeCell ref="A50:A60"/>
    <mergeCell ref="H2:H3"/>
    <mergeCell ref="I2:M2"/>
    <mergeCell ref="N2:U2"/>
    <mergeCell ref="P44:P47"/>
    <mergeCell ref="U44:U47"/>
    <mergeCell ref="H44:H47"/>
    <mergeCell ref="I38:I41"/>
    <mergeCell ref="M38:M41"/>
    <mergeCell ref="N38:N41"/>
    <mergeCell ref="O38:O41"/>
    <mergeCell ref="P38:P41"/>
    <mergeCell ref="U38:U41"/>
    <mergeCell ref="N28:N37"/>
    <mergeCell ref="O28:O37"/>
    <mergeCell ref="P28:P37"/>
    <mergeCell ref="U28:U37"/>
    <mergeCell ref="E38:E41"/>
    <mergeCell ref="F38:F41"/>
    <mergeCell ref="A61:A79"/>
    <mergeCell ref="A80:A81"/>
    <mergeCell ref="I44:I47"/>
    <mergeCell ref="M44:M47"/>
    <mergeCell ref="N44:N47"/>
    <mergeCell ref="O44:O47"/>
    <mergeCell ref="B44:B47"/>
    <mergeCell ref="D44:D47"/>
    <mergeCell ref="E44:E47"/>
    <mergeCell ref="F44:F47"/>
    <mergeCell ref="G44:G47"/>
    <mergeCell ref="B72:B76"/>
    <mergeCell ref="D72:D76"/>
    <mergeCell ref="E72:E76"/>
    <mergeCell ref="F72:F76"/>
    <mergeCell ref="G72:G76"/>
    <mergeCell ref="H72:H76"/>
    <mergeCell ref="I72:I76"/>
    <mergeCell ref="M72:M76"/>
    <mergeCell ref="N72:N76"/>
    <mergeCell ref="O72:O76"/>
    <mergeCell ref="J44:J47"/>
    <mergeCell ref="K44:K47"/>
    <mergeCell ref="L44:L47"/>
    <mergeCell ref="U72:U76"/>
    <mergeCell ref="B67:B70"/>
    <mergeCell ref="D67:D70"/>
    <mergeCell ref="E67:E70"/>
    <mergeCell ref="F67:F70"/>
    <mergeCell ref="G67:G70"/>
    <mergeCell ref="H67:H70"/>
    <mergeCell ref="I67:I70"/>
    <mergeCell ref="M67:M70"/>
    <mergeCell ref="N67:N70"/>
    <mergeCell ref="O67:O70"/>
    <mergeCell ref="P67:P70"/>
    <mergeCell ref="U67:U70"/>
    <mergeCell ref="Q67:Q70"/>
    <mergeCell ref="R67:R70"/>
    <mergeCell ref="S67:S70"/>
    <mergeCell ref="T67:T70"/>
    <mergeCell ref="Q72:Q76"/>
    <mergeCell ref="R72:R76"/>
    <mergeCell ref="S72:S76"/>
    <mergeCell ref="T72:T76"/>
    <mergeCell ref="J67:J70"/>
    <mergeCell ref="K67:K70"/>
    <mergeCell ref="J72:J76"/>
    <mergeCell ref="U61:U66"/>
    <mergeCell ref="B61:B66"/>
    <mergeCell ref="D61:D66"/>
    <mergeCell ref="E61:E66"/>
    <mergeCell ref="F61:F66"/>
    <mergeCell ref="G61:G66"/>
    <mergeCell ref="H61:H66"/>
    <mergeCell ref="I61:I66"/>
    <mergeCell ref="M61:M66"/>
    <mergeCell ref="N61:N66"/>
    <mergeCell ref="O61:O66"/>
    <mergeCell ref="Q61:Q66"/>
    <mergeCell ref="R61:R66"/>
    <mergeCell ref="S61:S66"/>
    <mergeCell ref="T61:T66"/>
    <mergeCell ref="J61:J66"/>
    <mergeCell ref="K61:K66"/>
    <mergeCell ref="L61:L66"/>
    <mergeCell ref="T50:T58"/>
    <mergeCell ref="U50:U58"/>
    <mergeCell ref="B50:B58"/>
    <mergeCell ref="D50:D58"/>
    <mergeCell ref="E50:E58"/>
    <mergeCell ref="F50:F58"/>
    <mergeCell ref="G50:G58"/>
    <mergeCell ref="H50:H58"/>
    <mergeCell ref="I50:I58"/>
    <mergeCell ref="J50:J58"/>
    <mergeCell ref="K50:K58"/>
  </mergeCell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zoomScale="80" zoomScaleNormal="80" workbookViewId="0">
      <selection activeCell="C4" sqref="C4"/>
    </sheetView>
  </sheetViews>
  <sheetFormatPr defaultRowHeight="15" x14ac:dyDescent="0.25"/>
  <cols>
    <col min="1" max="1" width="5" customWidth="1"/>
    <col min="2" max="2" width="11.28515625" customWidth="1"/>
    <col min="3" max="3" width="30.28515625" style="37" customWidth="1"/>
    <col min="4" max="4" width="14.5703125" customWidth="1"/>
    <col min="5" max="5" width="12.85546875" customWidth="1"/>
    <col min="6" max="6" width="13" customWidth="1"/>
    <col min="7" max="7" width="7" customWidth="1"/>
    <col min="8" max="8" width="9.140625" customWidth="1"/>
    <col min="9" max="9" width="8.85546875" customWidth="1"/>
    <col min="10" max="10" width="5.85546875" customWidth="1"/>
    <col min="11" max="11" width="6.7109375" customWidth="1"/>
    <col min="12" max="12" width="7.140625" customWidth="1"/>
    <col min="13" max="13" width="7.7109375" customWidth="1"/>
    <col min="14" max="14" width="8" customWidth="1"/>
    <col min="15" max="15" width="7.85546875" customWidth="1"/>
    <col min="16" max="16" width="7.28515625" customWidth="1"/>
    <col min="17" max="17" width="6.28515625" customWidth="1"/>
    <col min="18" max="18" width="8.7109375" customWidth="1"/>
    <col min="19" max="19" width="7.28515625" customWidth="1"/>
    <col min="20" max="20" width="7" customWidth="1"/>
    <col min="21" max="21" width="6.7109375" customWidth="1"/>
  </cols>
  <sheetData>
    <row r="1" spans="1:21" ht="15.75" x14ac:dyDescent="0.25">
      <c r="A1" s="322" t="s">
        <v>70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</row>
    <row r="2" spans="1:21" ht="28.15" customHeight="1" x14ac:dyDescent="0.25">
      <c r="A2" s="273" t="s">
        <v>0</v>
      </c>
      <c r="B2" s="273" t="s">
        <v>1</v>
      </c>
      <c r="C2" s="273"/>
      <c r="D2" s="273" t="s">
        <v>2</v>
      </c>
      <c r="E2" s="273" t="s">
        <v>3</v>
      </c>
      <c r="F2" s="273"/>
      <c r="G2" s="273"/>
      <c r="H2" s="273" t="s">
        <v>4</v>
      </c>
      <c r="I2" s="273" t="s">
        <v>5</v>
      </c>
      <c r="J2" s="273"/>
      <c r="K2" s="273"/>
      <c r="L2" s="273"/>
      <c r="M2" s="273"/>
      <c r="N2" s="273" t="s">
        <v>6</v>
      </c>
      <c r="O2" s="273"/>
      <c r="P2" s="273"/>
      <c r="Q2" s="273"/>
      <c r="R2" s="273"/>
      <c r="S2" s="273"/>
      <c r="T2" s="273"/>
      <c r="U2" s="273"/>
    </row>
    <row r="3" spans="1:21" ht="25.15" customHeight="1" x14ac:dyDescent="0.25">
      <c r="A3" s="270"/>
      <c r="B3" s="270"/>
      <c r="C3" s="270"/>
      <c r="D3" s="270"/>
      <c r="E3" s="20" t="s">
        <v>7</v>
      </c>
      <c r="F3" s="20" t="s">
        <v>8</v>
      </c>
      <c r="G3" s="20" t="s">
        <v>9</v>
      </c>
      <c r="H3" s="270"/>
      <c r="I3" s="20" t="s">
        <v>10</v>
      </c>
      <c r="J3" s="32" t="s">
        <v>75</v>
      </c>
      <c r="K3" s="32" t="s">
        <v>76</v>
      </c>
      <c r="L3" s="32" t="s">
        <v>77</v>
      </c>
      <c r="M3" s="20" t="s">
        <v>11</v>
      </c>
      <c r="N3" s="20" t="s">
        <v>12</v>
      </c>
      <c r="O3" s="20" t="s">
        <v>13</v>
      </c>
      <c r="P3" s="20" t="s">
        <v>14</v>
      </c>
      <c r="Q3" s="32" t="s">
        <v>15</v>
      </c>
      <c r="R3" s="30" t="s">
        <v>81</v>
      </c>
      <c r="S3" s="30" t="s">
        <v>79</v>
      </c>
      <c r="T3" s="30" t="s">
        <v>80</v>
      </c>
      <c r="U3" s="30" t="s">
        <v>78</v>
      </c>
    </row>
    <row r="4" spans="1:21" x14ac:dyDescent="0.25">
      <c r="A4" s="294" t="s">
        <v>16</v>
      </c>
      <c r="B4" s="293"/>
      <c r="C4" s="48" t="s">
        <v>186</v>
      </c>
      <c r="D4" s="273">
        <v>250</v>
      </c>
      <c r="E4" s="276">
        <v>8.8800000000000008</v>
      </c>
      <c r="F4" s="276">
        <v>7.25</v>
      </c>
      <c r="G4" s="276">
        <v>33.65</v>
      </c>
      <c r="H4" s="276">
        <v>234.13</v>
      </c>
      <c r="I4" s="276">
        <v>0.15</v>
      </c>
      <c r="J4" s="276">
        <v>0.18</v>
      </c>
      <c r="K4" s="276">
        <v>23.9</v>
      </c>
      <c r="L4" s="276">
        <v>0.05</v>
      </c>
      <c r="M4" s="276">
        <v>0.5</v>
      </c>
      <c r="N4" s="276">
        <v>112</v>
      </c>
      <c r="O4" s="276">
        <v>175</v>
      </c>
      <c r="P4" s="276">
        <v>78</v>
      </c>
      <c r="Q4" s="276">
        <v>2.35</v>
      </c>
      <c r="R4" s="276">
        <v>237</v>
      </c>
      <c r="S4" s="276">
        <v>50</v>
      </c>
      <c r="T4" s="276">
        <v>3.64</v>
      </c>
      <c r="U4" s="276">
        <v>28</v>
      </c>
    </row>
    <row r="5" spans="1:21" x14ac:dyDescent="0.25">
      <c r="A5" s="294"/>
      <c r="B5" s="293"/>
      <c r="C5" s="91" t="s">
        <v>241</v>
      </c>
      <c r="D5" s="273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21" x14ac:dyDescent="0.25">
      <c r="A6" s="294"/>
      <c r="B6" s="293"/>
      <c r="C6" s="91" t="s">
        <v>242</v>
      </c>
      <c r="D6" s="273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</row>
    <row r="7" spans="1:21" x14ac:dyDescent="0.25">
      <c r="A7" s="294"/>
      <c r="B7" s="293"/>
      <c r="C7" s="91" t="s">
        <v>190</v>
      </c>
      <c r="D7" s="273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</row>
    <row r="8" spans="1:21" x14ac:dyDescent="0.25">
      <c r="A8" s="294"/>
      <c r="B8" s="293"/>
      <c r="C8" s="91" t="s">
        <v>243</v>
      </c>
      <c r="D8" s="273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</row>
    <row r="9" spans="1:21" x14ac:dyDescent="0.25">
      <c r="A9" s="294"/>
      <c r="B9" s="293"/>
      <c r="C9" s="91" t="s">
        <v>187</v>
      </c>
      <c r="D9" s="273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</row>
    <row r="10" spans="1:21" x14ac:dyDescent="0.25">
      <c r="A10" s="294"/>
      <c r="B10" s="293"/>
      <c r="C10" s="91" t="s">
        <v>244</v>
      </c>
      <c r="D10" s="273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</row>
    <row r="11" spans="1:21" ht="16.5" customHeight="1" x14ac:dyDescent="0.25">
      <c r="A11" s="294"/>
      <c r="B11" s="81"/>
      <c r="C11" s="87" t="s">
        <v>51</v>
      </c>
      <c r="D11" s="79">
        <v>10</v>
      </c>
      <c r="E11" s="86">
        <v>0.1</v>
      </c>
      <c r="F11" s="86">
        <v>7.2</v>
      </c>
      <c r="G11" s="86">
        <v>0.1</v>
      </c>
      <c r="H11" s="86">
        <v>66.099999999999994</v>
      </c>
      <c r="I11" s="86">
        <v>0</v>
      </c>
      <c r="J11" s="86">
        <v>0.01</v>
      </c>
      <c r="K11" s="86">
        <v>45</v>
      </c>
      <c r="L11" s="86">
        <v>0.13</v>
      </c>
      <c r="M11" s="86">
        <v>0</v>
      </c>
      <c r="N11" s="86">
        <v>2.4</v>
      </c>
      <c r="O11" s="86">
        <v>3</v>
      </c>
      <c r="P11" s="86">
        <v>0</v>
      </c>
      <c r="Q11" s="86">
        <v>0.02</v>
      </c>
      <c r="R11" s="86">
        <v>3</v>
      </c>
      <c r="S11" s="86">
        <v>0</v>
      </c>
      <c r="T11" s="86">
        <v>0.1</v>
      </c>
      <c r="U11" s="86">
        <v>0.3</v>
      </c>
    </row>
    <row r="12" spans="1:21" x14ac:dyDescent="0.25">
      <c r="A12" s="294"/>
      <c r="B12" s="81"/>
      <c r="C12" s="87" t="s">
        <v>19</v>
      </c>
      <c r="D12" s="86">
        <v>65</v>
      </c>
      <c r="E12" s="86">
        <v>6.9</v>
      </c>
      <c r="F12" s="86">
        <v>2.9</v>
      </c>
      <c r="G12" s="86">
        <v>30.8</v>
      </c>
      <c r="H12" s="86">
        <v>177.55</v>
      </c>
      <c r="I12" s="86">
        <v>0.25</v>
      </c>
      <c r="J12" s="86">
        <v>0.12</v>
      </c>
      <c r="K12" s="86">
        <v>0</v>
      </c>
      <c r="L12" s="86">
        <v>0</v>
      </c>
      <c r="M12" s="86">
        <v>0.13</v>
      </c>
      <c r="N12" s="86">
        <v>81</v>
      </c>
      <c r="O12" s="86">
        <v>83.6</v>
      </c>
      <c r="P12" s="86">
        <v>26.6</v>
      </c>
      <c r="Q12" s="86">
        <v>2.33</v>
      </c>
      <c r="R12" s="126">
        <v>156.4</v>
      </c>
      <c r="S12" s="86">
        <v>0</v>
      </c>
      <c r="T12" s="86">
        <v>1.52</v>
      </c>
      <c r="U12" s="86">
        <v>0</v>
      </c>
    </row>
    <row r="13" spans="1:21" ht="15" customHeight="1" x14ac:dyDescent="0.25">
      <c r="A13" s="294"/>
      <c r="B13" s="307"/>
      <c r="C13" s="151" t="s">
        <v>20</v>
      </c>
      <c r="D13" s="270">
        <v>200</v>
      </c>
      <c r="E13" s="270">
        <v>0.2</v>
      </c>
      <c r="F13" s="270">
        <v>0</v>
      </c>
      <c r="G13" s="270">
        <v>6.5</v>
      </c>
      <c r="H13" s="270">
        <v>26.8</v>
      </c>
      <c r="I13" s="270">
        <v>0</v>
      </c>
      <c r="J13" s="270">
        <v>0.01</v>
      </c>
      <c r="K13" s="270">
        <v>0.3</v>
      </c>
      <c r="L13" s="270">
        <v>0</v>
      </c>
      <c r="M13" s="270">
        <v>0.04</v>
      </c>
      <c r="N13" s="270">
        <v>4.5</v>
      </c>
      <c r="O13" s="270">
        <v>7.2</v>
      </c>
      <c r="P13" s="270">
        <v>3.8</v>
      </c>
      <c r="Q13" s="270">
        <v>0.73</v>
      </c>
      <c r="R13" s="270">
        <v>20.8</v>
      </c>
      <c r="S13" s="270">
        <v>0</v>
      </c>
      <c r="T13" s="270">
        <v>0</v>
      </c>
      <c r="U13" s="270">
        <v>0</v>
      </c>
    </row>
    <row r="14" spans="1:21" x14ac:dyDescent="0.25">
      <c r="A14" s="294"/>
      <c r="B14" s="308"/>
      <c r="C14" s="149" t="s">
        <v>21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</row>
    <row r="15" spans="1:21" x14ac:dyDescent="0.25">
      <c r="A15" s="294"/>
      <c r="B15" s="309"/>
      <c r="C15" s="149" t="s">
        <v>82</v>
      </c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</row>
    <row r="16" spans="1:21" x14ac:dyDescent="0.25">
      <c r="A16" s="294"/>
      <c r="B16" s="81"/>
      <c r="C16" s="87" t="s">
        <v>22</v>
      </c>
      <c r="D16" s="22">
        <f t="shared" ref="D16:U16" si="0">SUM(D4:D15)</f>
        <v>525</v>
      </c>
      <c r="E16" s="22">
        <f t="shared" si="0"/>
        <v>16.080000000000002</v>
      </c>
      <c r="F16" s="22">
        <f t="shared" si="0"/>
        <v>17.349999999999998</v>
      </c>
      <c r="G16" s="22">
        <f t="shared" si="0"/>
        <v>71.05</v>
      </c>
      <c r="H16" s="22">
        <f t="shared" si="0"/>
        <v>504.58000000000004</v>
      </c>
      <c r="I16" s="22">
        <f t="shared" si="0"/>
        <v>0.4</v>
      </c>
      <c r="J16" s="22">
        <f t="shared" si="0"/>
        <v>0.32</v>
      </c>
      <c r="K16" s="22">
        <f t="shared" si="0"/>
        <v>69.2</v>
      </c>
      <c r="L16" s="22">
        <f t="shared" si="0"/>
        <v>0.18</v>
      </c>
      <c r="M16" s="22">
        <f t="shared" si="0"/>
        <v>0.67</v>
      </c>
      <c r="N16" s="22">
        <f t="shared" si="0"/>
        <v>199.9</v>
      </c>
      <c r="O16" s="22">
        <f t="shared" si="0"/>
        <v>268.8</v>
      </c>
      <c r="P16" s="22">
        <f t="shared" si="0"/>
        <v>108.39999999999999</v>
      </c>
      <c r="Q16" s="22">
        <f t="shared" si="0"/>
        <v>5.43</v>
      </c>
      <c r="R16" s="22">
        <f t="shared" si="0"/>
        <v>417.2</v>
      </c>
      <c r="S16" s="22">
        <f t="shared" si="0"/>
        <v>50</v>
      </c>
      <c r="T16" s="22">
        <f t="shared" si="0"/>
        <v>5.26</v>
      </c>
      <c r="U16" s="22">
        <f t="shared" si="0"/>
        <v>28.3</v>
      </c>
    </row>
    <row r="17" spans="1:21" ht="18.75" customHeight="1" x14ac:dyDescent="0.25">
      <c r="A17" s="294" t="s">
        <v>23</v>
      </c>
      <c r="B17" s="299"/>
      <c r="C17" s="202" t="s">
        <v>42</v>
      </c>
      <c r="D17" s="273">
        <v>200</v>
      </c>
      <c r="E17" s="230">
        <v>4.7</v>
      </c>
      <c r="F17" s="230">
        <v>4.96</v>
      </c>
      <c r="G17" s="230">
        <v>10.119999999999999</v>
      </c>
      <c r="H17" s="230">
        <v>110.36</v>
      </c>
      <c r="I17" s="230">
        <v>0.03</v>
      </c>
      <c r="J17" s="230">
        <v>0.04</v>
      </c>
      <c r="K17" s="230">
        <v>134.6</v>
      </c>
      <c r="L17" s="230">
        <v>0</v>
      </c>
      <c r="M17" s="230">
        <v>6.76</v>
      </c>
      <c r="N17" s="230">
        <v>33.6</v>
      </c>
      <c r="O17" s="230">
        <v>42.6</v>
      </c>
      <c r="P17" s="230">
        <v>19.2</v>
      </c>
      <c r="Q17" s="230">
        <v>0.87</v>
      </c>
      <c r="R17" s="230">
        <v>264.60000000000002</v>
      </c>
      <c r="S17" s="230">
        <v>17.2</v>
      </c>
      <c r="T17" s="230">
        <v>0.4</v>
      </c>
      <c r="U17" s="230">
        <v>222.6</v>
      </c>
    </row>
    <row r="18" spans="1:21" x14ac:dyDescent="0.25">
      <c r="A18" s="294"/>
      <c r="B18" s="299"/>
      <c r="C18" s="201" t="s">
        <v>43</v>
      </c>
      <c r="D18" s="273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</row>
    <row r="19" spans="1:21" x14ac:dyDescent="0.25">
      <c r="A19" s="294"/>
      <c r="B19" s="299"/>
      <c r="C19" s="201" t="s">
        <v>44</v>
      </c>
      <c r="D19" s="273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</row>
    <row r="20" spans="1:21" x14ac:dyDescent="0.25">
      <c r="A20" s="294"/>
      <c r="B20" s="299"/>
      <c r="C20" s="201" t="s">
        <v>151</v>
      </c>
      <c r="D20" s="273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</row>
    <row r="21" spans="1:21" x14ac:dyDescent="0.25">
      <c r="A21" s="294"/>
      <c r="B21" s="299"/>
      <c r="C21" s="201" t="s">
        <v>152</v>
      </c>
      <c r="D21" s="273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</row>
    <row r="22" spans="1:21" x14ac:dyDescent="0.25">
      <c r="A22" s="294"/>
      <c r="B22" s="299"/>
      <c r="C22" s="201" t="s">
        <v>25</v>
      </c>
      <c r="D22" s="273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</row>
    <row r="23" spans="1:21" x14ac:dyDescent="0.25">
      <c r="A23" s="294"/>
      <c r="B23" s="299"/>
      <c r="C23" s="201" t="s">
        <v>61</v>
      </c>
      <c r="D23" s="273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</row>
    <row r="24" spans="1:21" x14ac:dyDescent="0.25">
      <c r="A24" s="294"/>
      <c r="B24" s="299"/>
      <c r="C24" s="201" t="s">
        <v>153</v>
      </c>
      <c r="D24" s="273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</row>
    <row r="25" spans="1:21" x14ac:dyDescent="0.25">
      <c r="A25" s="294"/>
      <c r="B25" s="299"/>
      <c r="C25" s="201" t="s">
        <v>35</v>
      </c>
      <c r="D25" s="273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</row>
    <row r="26" spans="1:21" x14ac:dyDescent="0.25">
      <c r="A26" s="294"/>
      <c r="B26" s="299"/>
      <c r="C26" s="201" t="s">
        <v>45</v>
      </c>
      <c r="D26" s="273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</row>
    <row r="27" spans="1:21" x14ac:dyDescent="0.25">
      <c r="A27" s="294"/>
      <c r="B27" s="299"/>
      <c r="C27" s="201" t="s">
        <v>154</v>
      </c>
      <c r="D27" s="273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</row>
    <row r="28" spans="1:21" x14ac:dyDescent="0.25">
      <c r="A28" s="294"/>
      <c r="B28" s="299"/>
      <c r="C28" s="201" t="s">
        <v>155</v>
      </c>
      <c r="D28" s="273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</row>
    <row r="29" spans="1:21" x14ac:dyDescent="0.25">
      <c r="A29" s="294"/>
      <c r="B29" s="299"/>
      <c r="C29" s="201" t="s">
        <v>156</v>
      </c>
      <c r="D29" s="273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</row>
    <row r="30" spans="1:21" x14ac:dyDescent="0.25">
      <c r="A30" s="294"/>
      <c r="B30" s="299"/>
      <c r="C30" s="201" t="s">
        <v>60</v>
      </c>
      <c r="D30" s="273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</row>
    <row r="31" spans="1:21" x14ac:dyDescent="0.25">
      <c r="A31" s="294"/>
      <c r="B31" s="299"/>
      <c r="C31" s="201" t="s">
        <v>157</v>
      </c>
      <c r="D31" s="273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</row>
    <row r="32" spans="1:21" ht="15" customHeight="1" x14ac:dyDescent="0.25">
      <c r="A32" s="294"/>
      <c r="B32" s="241"/>
      <c r="C32" s="69" t="s">
        <v>188</v>
      </c>
      <c r="D32" s="324">
        <v>280</v>
      </c>
      <c r="E32" s="243">
        <v>28.1</v>
      </c>
      <c r="F32" s="243">
        <v>26.2</v>
      </c>
      <c r="G32" s="243">
        <v>24.1</v>
      </c>
      <c r="H32" s="243">
        <v>445.2</v>
      </c>
      <c r="I32" s="243">
        <v>0.13</v>
      </c>
      <c r="J32" s="243">
        <v>0.19</v>
      </c>
      <c r="K32" s="243">
        <v>27.3</v>
      </c>
      <c r="L32" s="243">
        <v>0.08</v>
      </c>
      <c r="M32" s="243">
        <v>9.5299999999999994</v>
      </c>
      <c r="N32" s="243">
        <v>26</v>
      </c>
      <c r="O32" s="243">
        <v>231</v>
      </c>
      <c r="P32" s="243">
        <v>45</v>
      </c>
      <c r="Q32" s="243">
        <v>3.43</v>
      </c>
      <c r="R32" s="243">
        <v>821</v>
      </c>
      <c r="S32" s="243">
        <v>45</v>
      </c>
      <c r="T32" s="243">
        <v>0.4</v>
      </c>
      <c r="U32" s="243">
        <v>99</v>
      </c>
    </row>
    <row r="33" spans="1:21" ht="12.75" customHeight="1" x14ac:dyDescent="0.25">
      <c r="A33" s="294"/>
      <c r="B33" s="242"/>
      <c r="C33" s="118" t="s">
        <v>351</v>
      </c>
      <c r="D33" s="325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</row>
    <row r="34" spans="1:21" ht="30.75" customHeight="1" x14ac:dyDescent="0.25">
      <c r="A34" s="294"/>
      <c r="B34" s="242"/>
      <c r="C34" s="118" t="s">
        <v>350</v>
      </c>
      <c r="D34" s="325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</row>
    <row r="35" spans="1:21" ht="15" customHeight="1" x14ac:dyDescent="0.25">
      <c r="A35" s="294"/>
      <c r="B35" s="242"/>
      <c r="C35" s="118" t="s">
        <v>352</v>
      </c>
      <c r="D35" s="325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</row>
    <row r="36" spans="1:21" ht="15" customHeight="1" x14ac:dyDescent="0.25">
      <c r="A36" s="294"/>
      <c r="B36" s="242"/>
      <c r="C36" s="118" t="s">
        <v>353</v>
      </c>
      <c r="D36" s="325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</row>
    <row r="37" spans="1:21" ht="15" customHeight="1" x14ac:dyDescent="0.25">
      <c r="A37" s="294"/>
      <c r="B37" s="242"/>
      <c r="C37" s="118" t="s">
        <v>198</v>
      </c>
      <c r="D37" s="325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</row>
    <row r="38" spans="1:21" x14ac:dyDescent="0.25">
      <c r="A38" s="294"/>
      <c r="B38" s="242"/>
      <c r="C38" s="118" t="s">
        <v>309</v>
      </c>
      <c r="D38" s="325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</row>
    <row r="39" spans="1:21" x14ac:dyDescent="0.25">
      <c r="A39" s="294"/>
      <c r="B39" s="323"/>
      <c r="C39" s="118" t="s">
        <v>354</v>
      </c>
      <c r="D39" s="326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</row>
    <row r="40" spans="1:21" x14ac:dyDescent="0.25">
      <c r="A40" s="294"/>
      <c r="B40" s="81"/>
      <c r="C40" s="28" t="s">
        <v>29</v>
      </c>
      <c r="D40" s="73">
        <v>60</v>
      </c>
      <c r="E40" s="73">
        <v>6.43</v>
      </c>
      <c r="F40" s="73">
        <v>2.73</v>
      </c>
      <c r="G40" s="73">
        <v>28.64</v>
      </c>
      <c r="H40" s="73">
        <v>165.06</v>
      </c>
      <c r="I40" s="73">
        <v>0.24</v>
      </c>
      <c r="J40" s="73">
        <v>0.18</v>
      </c>
      <c r="K40" s="73">
        <v>0</v>
      </c>
      <c r="L40" s="73">
        <v>0</v>
      </c>
      <c r="M40" s="73">
        <v>0.12</v>
      </c>
      <c r="N40" s="73">
        <v>75.3</v>
      </c>
      <c r="O40" s="73">
        <v>77.709999999999994</v>
      </c>
      <c r="P40" s="73">
        <v>24.69</v>
      </c>
      <c r="Q40" s="73">
        <v>2.17</v>
      </c>
      <c r="R40" s="126">
        <v>156.4</v>
      </c>
      <c r="S40" s="73">
        <v>0</v>
      </c>
      <c r="T40" s="73">
        <v>7.35</v>
      </c>
      <c r="U40" s="73">
        <v>0</v>
      </c>
    </row>
    <row r="41" spans="1:21" x14ac:dyDescent="0.25">
      <c r="A41" s="294"/>
      <c r="B41" s="81"/>
      <c r="C41" s="87" t="s">
        <v>103</v>
      </c>
      <c r="D41" s="86">
        <v>60</v>
      </c>
      <c r="E41" s="86">
        <v>5.1100000000000003</v>
      </c>
      <c r="F41" s="86">
        <v>1.99</v>
      </c>
      <c r="G41" s="86">
        <v>29.03</v>
      </c>
      <c r="H41" s="86">
        <v>155.63</v>
      </c>
      <c r="I41" s="86">
        <v>0.24</v>
      </c>
      <c r="J41" s="86">
        <v>0.15</v>
      </c>
      <c r="K41" s="86">
        <v>0</v>
      </c>
      <c r="L41" s="86">
        <v>0</v>
      </c>
      <c r="M41" s="86">
        <v>0.24</v>
      </c>
      <c r="N41" s="86">
        <v>43.75</v>
      </c>
      <c r="O41" s="86">
        <v>78.13</v>
      </c>
      <c r="P41" s="86">
        <v>25</v>
      </c>
      <c r="Q41" s="86">
        <v>1.75</v>
      </c>
      <c r="R41" s="86">
        <v>183</v>
      </c>
      <c r="S41" s="86">
        <v>0</v>
      </c>
      <c r="T41" s="86">
        <v>5.4</v>
      </c>
      <c r="U41" s="86">
        <v>25.5</v>
      </c>
    </row>
    <row r="42" spans="1:21" ht="15" customHeight="1" x14ac:dyDescent="0.25">
      <c r="A42" s="294"/>
      <c r="B42" s="185"/>
      <c r="C42" s="28" t="str">
        <f>$C$53</f>
        <v>Сок фруктовый</v>
      </c>
      <c r="D42" s="181">
        <f t="shared" ref="D42:U42" si="1">D53</f>
        <v>200</v>
      </c>
      <c r="E42" s="186">
        <f t="shared" si="1"/>
        <v>0.2</v>
      </c>
      <c r="F42" s="186">
        <f t="shared" si="1"/>
        <v>0</v>
      </c>
      <c r="G42" s="186">
        <f t="shared" si="1"/>
        <v>19</v>
      </c>
      <c r="H42" s="186">
        <f t="shared" si="1"/>
        <v>80</v>
      </c>
      <c r="I42" s="186">
        <f t="shared" si="1"/>
        <v>0.05</v>
      </c>
      <c r="J42" s="186">
        <f t="shared" si="1"/>
        <v>2.8000000000000001E-2</v>
      </c>
      <c r="K42" s="186">
        <f t="shared" si="1"/>
        <v>8</v>
      </c>
      <c r="L42" s="186">
        <f t="shared" si="1"/>
        <v>1</v>
      </c>
      <c r="M42" s="186">
        <f t="shared" si="1"/>
        <v>50</v>
      </c>
      <c r="N42" s="186">
        <f t="shared" si="1"/>
        <v>16</v>
      </c>
      <c r="O42" s="186">
        <f t="shared" si="1"/>
        <v>26</v>
      </c>
      <c r="P42" s="186">
        <f t="shared" si="1"/>
        <v>20</v>
      </c>
      <c r="Q42" s="186">
        <f t="shared" si="1"/>
        <v>0.54</v>
      </c>
      <c r="R42" s="186">
        <f t="shared" si="1"/>
        <v>192</v>
      </c>
      <c r="S42" s="186">
        <f t="shared" si="1"/>
        <v>0</v>
      </c>
      <c r="T42" s="186">
        <f t="shared" si="1"/>
        <v>0.2</v>
      </c>
      <c r="U42" s="186">
        <f t="shared" si="1"/>
        <v>53.3</v>
      </c>
    </row>
    <row r="43" spans="1:21" x14ac:dyDescent="0.25">
      <c r="A43" s="294"/>
      <c r="B43" s="93"/>
      <c r="C43" s="93" t="s">
        <v>22</v>
      </c>
      <c r="D43" s="92">
        <f t="shared" ref="D43:U43" si="2">SUM(D17:D42)</f>
        <v>800</v>
      </c>
      <c r="E43" s="92">
        <f t="shared" si="2"/>
        <v>44.540000000000006</v>
      </c>
      <c r="F43" s="92">
        <f t="shared" si="2"/>
        <v>35.880000000000003</v>
      </c>
      <c r="G43" s="92">
        <f t="shared" si="2"/>
        <v>110.89</v>
      </c>
      <c r="H43" s="92">
        <f t="shared" si="2"/>
        <v>956.24999999999989</v>
      </c>
      <c r="I43" s="92">
        <f t="shared" si="2"/>
        <v>0.69000000000000006</v>
      </c>
      <c r="J43" s="92">
        <f t="shared" si="2"/>
        <v>0.58800000000000008</v>
      </c>
      <c r="K43" s="92">
        <f t="shared" si="2"/>
        <v>169.9</v>
      </c>
      <c r="L43" s="92">
        <f t="shared" si="2"/>
        <v>1.08</v>
      </c>
      <c r="M43" s="92">
        <f t="shared" si="2"/>
        <v>66.650000000000006</v>
      </c>
      <c r="N43" s="92">
        <f t="shared" si="2"/>
        <v>194.65</v>
      </c>
      <c r="O43" s="92">
        <f t="shared" si="2"/>
        <v>455.44</v>
      </c>
      <c r="P43" s="92">
        <f t="shared" si="2"/>
        <v>133.88999999999999</v>
      </c>
      <c r="Q43" s="92">
        <f t="shared" si="2"/>
        <v>8.759999999999998</v>
      </c>
      <c r="R43" s="92">
        <f t="shared" si="2"/>
        <v>1617</v>
      </c>
      <c r="S43" s="92">
        <f t="shared" si="2"/>
        <v>62.2</v>
      </c>
      <c r="T43" s="92">
        <f t="shared" si="2"/>
        <v>13.75</v>
      </c>
      <c r="U43" s="92">
        <f t="shared" si="2"/>
        <v>400.40000000000003</v>
      </c>
    </row>
    <row r="44" spans="1:21" x14ac:dyDescent="0.25">
      <c r="A44" s="233" t="s">
        <v>239</v>
      </c>
      <c r="B44" s="321"/>
      <c r="C44" s="56" t="s">
        <v>379</v>
      </c>
      <c r="D44" s="273">
        <f>ПН_1!D43</f>
        <v>150</v>
      </c>
      <c r="E44" s="276">
        <f>ПН_1!E43</f>
        <v>14.4</v>
      </c>
      <c r="F44" s="276">
        <f>ПН_1!F43</f>
        <v>3.3</v>
      </c>
      <c r="G44" s="276">
        <f>ПН_1!G43</f>
        <v>84.3</v>
      </c>
      <c r="H44" s="276">
        <f>ПН_1!H43</f>
        <v>426</v>
      </c>
      <c r="I44" s="276">
        <f>ПН_1!I43</f>
        <v>0.21</v>
      </c>
      <c r="J44" s="276">
        <f>ПН_1!J43</f>
        <v>0</v>
      </c>
      <c r="K44" s="276">
        <f>ПН_1!K43</f>
        <v>0</v>
      </c>
      <c r="L44" s="276">
        <f>ПН_1!L43</f>
        <v>0</v>
      </c>
      <c r="M44" s="276">
        <f>ПН_1!M43</f>
        <v>0.3</v>
      </c>
      <c r="N44" s="276">
        <f>ПН_1!N43</f>
        <v>90</v>
      </c>
      <c r="O44" s="276">
        <f>ПН_1!O43</f>
        <v>141</v>
      </c>
      <c r="P44" s="276">
        <f>ПН_1!P43</f>
        <v>27</v>
      </c>
      <c r="Q44" s="276">
        <f>ПН_1!Q43</f>
        <v>1.5</v>
      </c>
      <c r="R44" s="276">
        <f>ПН_1!R43</f>
        <v>0</v>
      </c>
      <c r="S44" s="276">
        <f>ПН_1!S43</f>
        <v>0</v>
      </c>
      <c r="T44" s="276">
        <f>ПН_1!T43</f>
        <v>0</v>
      </c>
      <c r="U44" s="276">
        <f>ПН_1!U43</f>
        <v>0</v>
      </c>
    </row>
    <row r="45" spans="1:21" ht="17.25" customHeight="1" x14ac:dyDescent="0.25">
      <c r="A45" s="234"/>
      <c r="B45" s="321"/>
      <c r="C45" s="100" t="str">
        <f>ПН_1!C44</f>
        <v>Мука пшеничная в/с 115,5/115,5</v>
      </c>
      <c r="D45" s="273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</row>
    <row r="46" spans="1:21" x14ac:dyDescent="0.25">
      <c r="A46" s="234"/>
      <c r="B46" s="321"/>
      <c r="C46" s="100" t="str">
        <f>ПН_1!C45</f>
        <v>Мука пшеничная на подпыл 4,5/4,5</v>
      </c>
      <c r="D46" s="273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</row>
    <row r="47" spans="1:21" x14ac:dyDescent="0.25">
      <c r="A47" s="234"/>
      <c r="B47" s="321"/>
      <c r="C47" s="195" t="str">
        <f>ПН_1!C46</f>
        <v>Сахар-песок 2,5/2,5</v>
      </c>
      <c r="D47" s="273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</row>
    <row r="48" spans="1:21" x14ac:dyDescent="0.25">
      <c r="A48" s="234"/>
      <c r="B48" s="321"/>
      <c r="C48" s="195" t="str">
        <f>ПН_1!C47</f>
        <v>Масло сливочное 1,25/1,25</v>
      </c>
      <c r="D48" s="273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</row>
    <row r="49" spans="1:21" ht="25.5" x14ac:dyDescent="0.25">
      <c r="A49" s="234"/>
      <c r="B49" s="321"/>
      <c r="C49" s="195" t="str">
        <f>ПН_1!C48</f>
        <v>Масло растительное для смазки 3,9/3,9</v>
      </c>
      <c r="D49" s="273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</row>
    <row r="50" spans="1:21" x14ac:dyDescent="0.25">
      <c r="A50" s="234"/>
      <c r="B50" s="321"/>
      <c r="C50" s="195" t="str">
        <f>ПН_1!C49</f>
        <v>Дрожжи пресованные 1,44/1,44</v>
      </c>
      <c r="D50" s="273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</row>
    <row r="51" spans="1:21" x14ac:dyDescent="0.25">
      <c r="A51" s="234"/>
      <c r="B51" s="321"/>
      <c r="C51" s="195" t="str">
        <f>ПН_1!C50</f>
        <v>молоко 60/60</v>
      </c>
      <c r="D51" s="273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</row>
    <row r="52" spans="1:21" x14ac:dyDescent="0.25">
      <c r="A52" s="234"/>
      <c r="B52" s="321"/>
      <c r="C52" s="100" t="str">
        <f>ПН_1!C51</f>
        <v>Соль 1,44/1,44</v>
      </c>
      <c r="D52" s="273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</row>
    <row r="53" spans="1:21" x14ac:dyDescent="0.25">
      <c r="A53" s="234"/>
      <c r="B53" s="84"/>
      <c r="C53" s="46" t="s">
        <v>105</v>
      </c>
      <c r="D53" s="86">
        <v>200</v>
      </c>
      <c r="E53" s="85">
        <v>0.2</v>
      </c>
      <c r="F53" s="85">
        <v>0</v>
      </c>
      <c r="G53" s="85">
        <v>19</v>
      </c>
      <c r="H53" s="85">
        <v>80</v>
      </c>
      <c r="I53" s="85">
        <v>0.05</v>
      </c>
      <c r="J53" s="85">
        <v>2.8000000000000001E-2</v>
      </c>
      <c r="K53" s="85">
        <v>8</v>
      </c>
      <c r="L53" s="85">
        <v>1</v>
      </c>
      <c r="M53" s="85">
        <v>50</v>
      </c>
      <c r="N53" s="85">
        <v>16</v>
      </c>
      <c r="O53" s="85">
        <v>26</v>
      </c>
      <c r="P53" s="85">
        <v>20</v>
      </c>
      <c r="Q53" s="85">
        <v>0.54</v>
      </c>
      <c r="R53" s="85">
        <v>192</v>
      </c>
      <c r="S53" s="85">
        <v>0</v>
      </c>
      <c r="T53" s="85">
        <v>0.2</v>
      </c>
      <c r="U53" s="85">
        <v>53.3</v>
      </c>
    </row>
    <row r="54" spans="1:21" x14ac:dyDescent="0.25">
      <c r="A54" s="235"/>
      <c r="B54" s="93"/>
      <c r="C54" s="93" t="s">
        <v>22</v>
      </c>
      <c r="D54" s="22">
        <f t="shared" ref="D54:U54" si="3">SUM(D44:D53)</f>
        <v>350</v>
      </c>
      <c r="E54" s="22">
        <f t="shared" si="3"/>
        <v>14.6</v>
      </c>
      <c r="F54" s="22">
        <f t="shared" si="3"/>
        <v>3.3</v>
      </c>
      <c r="G54" s="22">
        <f t="shared" si="3"/>
        <v>103.3</v>
      </c>
      <c r="H54" s="22">
        <f t="shared" si="3"/>
        <v>506</v>
      </c>
      <c r="I54" s="22">
        <f t="shared" si="3"/>
        <v>0.26</v>
      </c>
      <c r="J54" s="22">
        <f t="shared" si="3"/>
        <v>2.8000000000000001E-2</v>
      </c>
      <c r="K54" s="22">
        <f t="shared" si="3"/>
        <v>8</v>
      </c>
      <c r="L54" s="22">
        <f t="shared" si="3"/>
        <v>1</v>
      </c>
      <c r="M54" s="22">
        <f t="shared" si="3"/>
        <v>50.3</v>
      </c>
      <c r="N54" s="22">
        <f t="shared" si="3"/>
        <v>106</v>
      </c>
      <c r="O54" s="22">
        <f t="shared" si="3"/>
        <v>167</v>
      </c>
      <c r="P54" s="22">
        <f t="shared" si="3"/>
        <v>47</v>
      </c>
      <c r="Q54" s="22">
        <f t="shared" si="3"/>
        <v>2.04</v>
      </c>
      <c r="R54" s="22">
        <f t="shared" si="3"/>
        <v>192</v>
      </c>
      <c r="S54" s="22">
        <f t="shared" si="3"/>
        <v>0</v>
      </c>
      <c r="T54" s="22">
        <f t="shared" si="3"/>
        <v>0.2</v>
      </c>
      <c r="U54" s="22">
        <f t="shared" si="3"/>
        <v>53.3</v>
      </c>
    </row>
    <row r="55" spans="1:21" x14ac:dyDescent="0.25">
      <c r="A55" s="294" t="s">
        <v>54</v>
      </c>
      <c r="B55" s="317"/>
      <c r="C55" s="38" t="str">
        <f>ВТ_2!C26</f>
        <v xml:space="preserve">Плов из отварной птицы </v>
      </c>
      <c r="D55" s="295">
        <f>ВТ_2!D26</f>
        <v>280</v>
      </c>
      <c r="E55" s="319">
        <f>ВТ_2!E26</f>
        <v>38.200000000000003</v>
      </c>
      <c r="F55" s="319">
        <f>ВТ_2!F26</f>
        <v>25.3</v>
      </c>
      <c r="G55" s="319">
        <f>ВТ_2!G26</f>
        <v>46.5</v>
      </c>
      <c r="H55" s="319">
        <f>ВТ_2!H26</f>
        <v>440.4</v>
      </c>
      <c r="I55" s="319">
        <f>ВТ_2!I26</f>
        <v>0.08</v>
      </c>
      <c r="J55" s="319">
        <f>ВТ_2!J26</f>
        <v>0.08</v>
      </c>
      <c r="K55" s="319">
        <f>ВТ_2!K26</f>
        <v>147</v>
      </c>
      <c r="L55" s="319">
        <f>ВТ_2!L26</f>
        <v>0</v>
      </c>
      <c r="M55" s="319">
        <f>ВТ_2!M26</f>
        <v>2.36</v>
      </c>
      <c r="N55" s="319">
        <f>ВТ_2!N26</f>
        <v>20</v>
      </c>
      <c r="O55" s="319">
        <f>ВТ_2!O26</f>
        <v>234</v>
      </c>
      <c r="P55" s="319">
        <f>ВТ_2!P26</f>
        <v>108</v>
      </c>
      <c r="Q55" s="319">
        <f>ВТ_2!Q26</f>
        <v>2.02</v>
      </c>
      <c r="R55" s="319">
        <f>ВТ_2!R26</f>
        <v>383</v>
      </c>
      <c r="S55" s="319">
        <f>ВТ_2!S26</f>
        <v>40</v>
      </c>
      <c r="T55" s="319">
        <f>ВТ_2!T26</f>
        <v>27.5</v>
      </c>
      <c r="U55" s="319">
        <f>ВТ_2!U26</f>
        <v>169</v>
      </c>
    </row>
    <row r="56" spans="1:21" x14ac:dyDescent="0.25">
      <c r="A56" s="294"/>
      <c r="B56" s="318"/>
      <c r="C56" s="29" t="str">
        <f>ВТ_2!C27</f>
        <v>Куринная грудка (филе) 168,8/149,4</v>
      </c>
      <c r="D56" s="296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</row>
    <row r="57" spans="1:21" x14ac:dyDescent="0.25">
      <c r="A57" s="294"/>
      <c r="B57" s="318"/>
      <c r="C57" s="29" t="str">
        <f>ВТ_2!C28</f>
        <v>Масло растительное 9,38/9,38</v>
      </c>
      <c r="D57" s="296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</row>
    <row r="58" spans="1:21" x14ac:dyDescent="0.25">
      <c r="A58" s="294"/>
      <c r="B58" s="318"/>
      <c r="C58" s="29" t="str">
        <f>ВТ_2!C29</f>
        <v>Лук репчатый 11,76/9,38</v>
      </c>
      <c r="D58" s="296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</row>
    <row r="59" spans="1:21" x14ac:dyDescent="0.25">
      <c r="A59" s="294"/>
      <c r="B59" s="318"/>
      <c r="C59" s="29" t="str">
        <f>ВТ_2!C30</f>
        <v>Морковь 16,08/14,98</v>
      </c>
      <c r="D59" s="296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</row>
    <row r="60" spans="1:21" x14ac:dyDescent="0.25">
      <c r="A60" s="294"/>
      <c r="B60" s="318"/>
      <c r="C60" s="29" t="str">
        <f>ВТ_2!C31</f>
        <v>Крупа рисовая 63,42/63,42</v>
      </c>
      <c r="D60" s="296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</row>
    <row r="61" spans="1:21" x14ac:dyDescent="0.25">
      <c r="A61" s="294"/>
      <c r="B61" s="318"/>
      <c r="C61" s="29" t="str">
        <f>ВТ_2!C32</f>
        <v>Соль йодированная 1,12/1,12</v>
      </c>
      <c r="D61" s="296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</row>
    <row r="62" spans="1:21" x14ac:dyDescent="0.25">
      <c r="A62" s="294"/>
      <c r="B62" s="318"/>
      <c r="C62" s="29" t="str">
        <f>ВТ_2!C33</f>
        <v>Вода 253,96/253,96</v>
      </c>
      <c r="D62" s="296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</row>
    <row r="63" spans="1:21" x14ac:dyDescent="0.25">
      <c r="A63" s="294"/>
      <c r="B63" s="293"/>
      <c r="C63" s="87" t="str">
        <f t="shared" ref="C63:U63" si="4">C13</f>
        <v>Чай с сахаром</v>
      </c>
      <c r="D63" s="273">
        <f t="shared" si="4"/>
        <v>200</v>
      </c>
      <c r="E63" s="273">
        <f t="shared" si="4"/>
        <v>0.2</v>
      </c>
      <c r="F63" s="273">
        <f t="shared" si="4"/>
        <v>0</v>
      </c>
      <c r="G63" s="273">
        <f t="shared" si="4"/>
        <v>6.5</v>
      </c>
      <c r="H63" s="273">
        <f t="shared" si="4"/>
        <v>26.8</v>
      </c>
      <c r="I63" s="273">
        <f t="shared" si="4"/>
        <v>0</v>
      </c>
      <c r="J63" s="270">
        <f t="shared" si="4"/>
        <v>0.01</v>
      </c>
      <c r="K63" s="270">
        <f t="shared" si="4"/>
        <v>0.3</v>
      </c>
      <c r="L63" s="270">
        <f t="shared" si="4"/>
        <v>0</v>
      </c>
      <c r="M63" s="273">
        <f t="shared" si="4"/>
        <v>0.04</v>
      </c>
      <c r="N63" s="273">
        <f t="shared" si="4"/>
        <v>4.5</v>
      </c>
      <c r="O63" s="273">
        <f t="shared" si="4"/>
        <v>7.2</v>
      </c>
      <c r="P63" s="273">
        <f t="shared" si="4"/>
        <v>3.8</v>
      </c>
      <c r="Q63" s="273">
        <f t="shared" si="4"/>
        <v>0.73</v>
      </c>
      <c r="R63" s="270">
        <f t="shared" si="4"/>
        <v>20.8</v>
      </c>
      <c r="S63" s="270">
        <f t="shared" si="4"/>
        <v>0</v>
      </c>
      <c r="T63" s="270">
        <f t="shared" si="4"/>
        <v>0</v>
      </c>
      <c r="U63" s="273">
        <f t="shared" si="4"/>
        <v>0</v>
      </c>
    </row>
    <row r="64" spans="1:21" x14ac:dyDescent="0.25">
      <c r="A64" s="294"/>
      <c r="B64" s="293"/>
      <c r="C64" s="81" t="str">
        <f>C14</f>
        <v>Чай высшего сорта 1/1</v>
      </c>
      <c r="D64" s="273"/>
      <c r="E64" s="273"/>
      <c r="F64" s="273"/>
      <c r="G64" s="273"/>
      <c r="H64" s="273"/>
      <c r="I64" s="273"/>
      <c r="J64" s="271"/>
      <c r="K64" s="271"/>
      <c r="L64" s="271"/>
      <c r="M64" s="273"/>
      <c r="N64" s="273"/>
      <c r="O64" s="273"/>
      <c r="P64" s="273"/>
      <c r="Q64" s="273"/>
      <c r="R64" s="271"/>
      <c r="S64" s="271"/>
      <c r="T64" s="271"/>
      <c r="U64" s="273"/>
    </row>
    <row r="65" spans="1:21" x14ac:dyDescent="0.25">
      <c r="A65" s="294"/>
      <c r="B65" s="293"/>
      <c r="C65" s="81" t="str">
        <f>C15</f>
        <v>Сахар 7/7</v>
      </c>
      <c r="D65" s="273"/>
      <c r="E65" s="273"/>
      <c r="F65" s="273"/>
      <c r="G65" s="273"/>
      <c r="H65" s="273"/>
      <c r="I65" s="273"/>
      <c r="J65" s="271"/>
      <c r="K65" s="271"/>
      <c r="L65" s="271"/>
      <c r="M65" s="273"/>
      <c r="N65" s="273"/>
      <c r="O65" s="273"/>
      <c r="P65" s="273"/>
      <c r="Q65" s="273"/>
      <c r="R65" s="271"/>
      <c r="S65" s="271"/>
      <c r="T65" s="271"/>
      <c r="U65" s="273"/>
    </row>
    <row r="66" spans="1:21" x14ac:dyDescent="0.25">
      <c r="A66" s="294"/>
      <c r="B66" s="81"/>
      <c r="C66" s="28" t="s">
        <v>29</v>
      </c>
      <c r="D66" s="73">
        <v>60</v>
      </c>
      <c r="E66" s="73">
        <v>6.43</v>
      </c>
      <c r="F66" s="73">
        <v>2.73</v>
      </c>
      <c r="G66" s="73">
        <v>28.64</v>
      </c>
      <c r="H66" s="73">
        <v>165.06</v>
      </c>
      <c r="I66" s="73">
        <v>0.24</v>
      </c>
      <c r="J66" s="73">
        <v>0.18</v>
      </c>
      <c r="K66" s="73">
        <v>0</v>
      </c>
      <c r="L66" s="73">
        <v>0</v>
      </c>
      <c r="M66" s="73">
        <v>0.12</v>
      </c>
      <c r="N66" s="73">
        <v>75.3</v>
      </c>
      <c r="O66" s="73">
        <v>77.709999999999994</v>
      </c>
      <c r="P66" s="73">
        <v>24.69</v>
      </c>
      <c r="Q66" s="73">
        <v>2.17</v>
      </c>
      <c r="R66" s="126">
        <v>156.4</v>
      </c>
      <c r="S66" s="73">
        <v>0</v>
      </c>
      <c r="T66" s="73">
        <v>7.35</v>
      </c>
      <c r="U66" s="73">
        <v>0</v>
      </c>
    </row>
    <row r="67" spans="1:21" x14ac:dyDescent="0.25">
      <c r="A67" s="294"/>
      <c r="B67" s="81"/>
      <c r="C67" s="87" t="s">
        <v>103</v>
      </c>
      <c r="D67" s="86">
        <v>60</v>
      </c>
      <c r="E67" s="86">
        <v>5.1100000000000003</v>
      </c>
      <c r="F67" s="86">
        <v>1.99</v>
      </c>
      <c r="G67" s="86">
        <v>29.03</v>
      </c>
      <c r="H67" s="86">
        <v>155.63</v>
      </c>
      <c r="I67" s="86">
        <v>0.24</v>
      </c>
      <c r="J67" s="86">
        <v>0.15</v>
      </c>
      <c r="K67" s="86">
        <v>0</v>
      </c>
      <c r="L67" s="86">
        <v>0</v>
      </c>
      <c r="M67" s="86">
        <v>0.24</v>
      </c>
      <c r="N67" s="86">
        <v>43.75</v>
      </c>
      <c r="O67" s="86">
        <v>78.13</v>
      </c>
      <c r="P67" s="86">
        <v>25</v>
      </c>
      <c r="Q67" s="86">
        <v>1.75</v>
      </c>
      <c r="R67" s="86">
        <v>183</v>
      </c>
      <c r="S67" s="86">
        <v>0</v>
      </c>
      <c r="T67" s="86">
        <v>5.4</v>
      </c>
      <c r="U67" s="86">
        <v>25.5</v>
      </c>
    </row>
    <row r="68" spans="1:21" x14ac:dyDescent="0.25">
      <c r="A68" s="294"/>
      <c r="B68" s="5"/>
      <c r="C68" s="38" t="s">
        <v>52</v>
      </c>
      <c r="D68" s="61">
        <f t="shared" ref="D68:U68" si="5">SUM(D55:D67)</f>
        <v>600</v>
      </c>
      <c r="E68" s="61">
        <f t="shared" si="5"/>
        <v>49.940000000000005</v>
      </c>
      <c r="F68" s="61">
        <f t="shared" si="5"/>
        <v>30.02</v>
      </c>
      <c r="G68" s="61">
        <f t="shared" si="5"/>
        <v>110.67</v>
      </c>
      <c r="H68" s="61">
        <f t="shared" si="5"/>
        <v>787.89</v>
      </c>
      <c r="I68" s="61">
        <f t="shared" si="5"/>
        <v>0.56000000000000005</v>
      </c>
      <c r="J68" s="61">
        <f t="shared" si="5"/>
        <v>0.42000000000000004</v>
      </c>
      <c r="K68" s="61">
        <f t="shared" si="5"/>
        <v>147.30000000000001</v>
      </c>
      <c r="L68" s="61">
        <f t="shared" si="5"/>
        <v>0</v>
      </c>
      <c r="M68" s="61">
        <f t="shared" si="5"/>
        <v>2.76</v>
      </c>
      <c r="N68" s="61">
        <f t="shared" si="5"/>
        <v>143.55000000000001</v>
      </c>
      <c r="O68" s="61">
        <f t="shared" si="5"/>
        <v>397.03999999999996</v>
      </c>
      <c r="P68" s="61">
        <f t="shared" si="5"/>
        <v>161.49</v>
      </c>
      <c r="Q68" s="61">
        <f t="shared" si="5"/>
        <v>6.67</v>
      </c>
      <c r="R68" s="61">
        <f t="shared" si="5"/>
        <v>743.2</v>
      </c>
      <c r="S68" s="61">
        <f t="shared" si="5"/>
        <v>40</v>
      </c>
      <c r="T68" s="61">
        <f t="shared" si="5"/>
        <v>40.25</v>
      </c>
      <c r="U68" s="61">
        <f t="shared" si="5"/>
        <v>194.5</v>
      </c>
    </row>
    <row r="69" spans="1:21" x14ac:dyDescent="0.25">
      <c r="A69" s="233" t="s">
        <v>50</v>
      </c>
      <c r="B69" s="146"/>
      <c r="C69" s="43" t="s">
        <v>310</v>
      </c>
      <c r="D69" s="147">
        <v>200</v>
      </c>
      <c r="E69" s="147">
        <v>5.6</v>
      </c>
      <c r="F69" s="147">
        <v>6.38</v>
      </c>
      <c r="G69" s="147">
        <v>8.18</v>
      </c>
      <c r="H69" s="147">
        <v>112.52</v>
      </c>
      <c r="I69" s="147">
        <v>0.08</v>
      </c>
      <c r="J69" s="147">
        <v>0.02</v>
      </c>
      <c r="K69" s="147">
        <v>0.04</v>
      </c>
      <c r="L69" s="147">
        <v>3.6</v>
      </c>
      <c r="M69" s="147">
        <v>1.4</v>
      </c>
      <c r="N69" s="147">
        <v>240</v>
      </c>
      <c r="O69" s="147">
        <v>180</v>
      </c>
      <c r="P69" s="147">
        <v>28</v>
      </c>
      <c r="Q69" s="147">
        <v>0.2</v>
      </c>
      <c r="R69" s="147">
        <v>135</v>
      </c>
      <c r="S69" s="147">
        <v>1</v>
      </c>
      <c r="T69" s="147">
        <v>3.7</v>
      </c>
      <c r="U69" s="147">
        <v>0</v>
      </c>
    </row>
    <row r="70" spans="1:21" ht="54.75" customHeight="1" x14ac:dyDescent="0.25">
      <c r="A70" s="235"/>
      <c r="B70" s="50"/>
      <c r="C70" s="117" t="s">
        <v>52</v>
      </c>
      <c r="D70" s="4">
        <f t="shared" ref="D70:U70" si="6">SUM(D69:D69)</f>
        <v>200</v>
      </c>
      <c r="E70" s="4">
        <f t="shared" si="6"/>
        <v>5.6</v>
      </c>
      <c r="F70" s="4">
        <f t="shared" si="6"/>
        <v>6.38</v>
      </c>
      <c r="G70" s="4">
        <f t="shared" si="6"/>
        <v>8.18</v>
      </c>
      <c r="H70" s="4">
        <f t="shared" si="6"/>
        <v>112.52</v>
      </c>
      <c r="I70" s="4">
        <f t="shared" si="6"/>
        <v>0.08</v>
      </c>
      <c r="J70" s="4">
        <f t="shared" si="6"/>
        <v>0.02</v>
      </c>
      <c r="K70" s="4">
        <f t="shared" si="6"/>
        <v>0.04</v>
      </c>
      <c r="L70" s="4">
        <f t="shared" si="6"/>
        <v>3.6</v>
      </c>
      <c r="M70" s="4">
        <f t="shared" si="6"/>
        <v>1.4</v>
      </c>
      <c r="N70" s="4">
        <f t="shared" si="6"/>
        <v>240</v>
      </c>
      <c r="O70" s="4">
        <f t="shared" si="6"/>
        <v>180</v>
      </c>
      <c r="P70" s="4">
        <f t="shared" si="6"/>
        <v>28</v>
      </c>
      <c r="Q70" s="4">
        <f t="shared" si="6"/>
        <v>0.2</v>
      </c>
      <c r="R70" s="4">
        <f t="shared" si="6"/>
        <v>135</v>
      </c>
      <c r="S70" s="4">
        <f t="shared" si="6"/>
        <v>1</v>
      </c>
      <c r="T70" s="4">
        <f t="shared" si="6"/>
        <v>3.7</v>
      </c>
      <c r="U70" s="4">
        <f t="shared" si="6"/>
        <v>0</v>
      </c>
    </row>
    <row r="71" spans="1:21" ht="15.75" x14ac:dyDescent="0.25">
      <c r="A71" s="3"/>
      <c r="B71" s="5"/>
      <c r="C71" s="28" t="s">
        <v>53</v>
      </c>
      <c r="D71" s="24">
        <f t="shared" ref="D71:U71" si="7">SUM(D70,D68,D54,D43,D16)</f>
        <v>2475</v>
      </c>
      <c r="E71" s="24">
        <f t="shared" si="7"/>
        <v>130.76000000000002</v>
      </c>
      <c r="F71" s="24">
        <f t="shared" si="7"/>
        <v>92.929999999999993</v>
      </c>
      <c r="G71" s="24">
        <f t="shared" si="7"/>
        <v>404.09</v>
      </c>
      <c r="H71" s="24">
        <f t="shared" si="7"/>
        <v>2867.24</v>
      </c>
      <c r="I71" s="24">
        <f t="shared" si="7"/>
        <v>1.9900000000000002</v>
      </c>
      <c r="J71" s="24">
        <f t="shared" si="7"/>
        <v>1.3760000000000001</v>
      </c>
      <c r="K71" s="24">
        <f t="shared" si="7"/>
        <v>394.44</v>
      </c>
      <c r="L71" s="24">
        <f t="shared" si="7"/>
        <v>5.8599999999999994</v>
      </c>
      <c r="M71" s="24">
        <f t="shared" si="7"/>
        <v>121.78</v>
      </c>
      <c r="N71" s="24">
        <f t="shared" si="7"/>
        <v>884.1</v>
      </c>
      <c r="O71" s="24">
        <f t="shared" si="7"/>
        <v>1468.28</v>
      </c>
      <c r="P71" s="24">
        <f t="shared" si="7"/>
        <v>478.78</v>
      </c>
      <c r="Q71" s="24">
        <f t="shared" si="7"/>
        <v>23.099999999999998</v>
      </c>
      <c r="R71" s="24">
        <f t="shared" si="7"/>
        <v>3104.3999999999996</v>
      </c>
      <c r="S71" s="24">
        <f t="shared" si="7"/>
        <v>153.19999999999999</v>
      </c>
      <c r="T71" s="24">
        <f t="shared" si="7"/>
        <v>63.160000000000004</v>
      </c>
      <c r="U71" s="24">
        <f t="shared" si="7"/>
        <v>676.5</v>
      </c>
    </row>
  </sheetData>
  <mergeCells count="146">
    <mergeCell ref="Q13:Q15"/>
    <mergeCell ref="R13:R15"/>
    <mergeCell ref="S13:S15"/>
    <mergeCell ref="T13:T15"/>
    <mergeCell ref="R63:R65"/>
    <mergeCell ref="S63:S65"/>
    <mergeCell ref="T63:T65"/>
    <mergeCell ref="Q55:Q62"/>
    <mergeCell ref="R55:R62"/>
    <mergeCell ref="S55:S62"/>
    <mergeCell ref="T55:T62"/>
    <mergeCell ref="Q63:Q65"/>
    <mergeCell ref="U55:U62"/>
    <mergeCell ref="J4:J10"/>
    <mergeCell ref="K4:K10"/>
    <mergeCell ref="L4:L10"/>
    <mergeCell ref="J13:J15"/>
    <mergeCell ref="K13:K15"/>
    <mergeCell ref="L13:L15"/>
    <mergeCell ref="J55:J62"/>
    <mergeCell ref="K55:K62"/>
    <mergeCell ref="L55:L62"/>
    <mergeCell ref="J17:J31"/>
    <mergeCell ref="K17:K31"/>
    <mergeCell ref="L17:L31"/>
    <mergeCell ref="J32:J39"/>
    <mergeCell ref="K32:K39"/>
    <mergeCell ref="L32:L39"/>
    <mergeCell ref="K44:K52"/>
    <mergeCell ref="L44:L52"/>
    <mergeCell ref="M32:M39"/>
    <mergeCell ref="N32:N39"/>
    <mergeCell ref="O32:O39"/>
    <mergeCell ref="Q17:Q31"/>
    <mergeCell ref="R17:R31"/>
    <mergeCell ref="S17:S31"/>
    <mergeCell ref="A69:A70"/>
    <mergeCell ref="G55:G62"/>
    <mergeCell ref="H55:H62"/>
    <mergeCell ref="I55:I62"/>
    <mergeCell ref="M55:M62"/>
    <mergeCell ref="N55:N62"/>
    <mergeCell ref="O55:O62"/>
    <mergeCell ref="P55:P62"/>
    <mergeCell ref="B63:B65"/>
    <mergeCell ref="D63:D65"/>
    <mergeCell ref="E63:E65"/>
    <mergeCell ref="F63:F65"/>
    <mergeCell ref="G63:G65"/>
    <mergeCell ref="H63:H65"/>
    <mergeCell ref="I63:I65"/>
    <mergeCell ref="M63:M65"/>
    <mergeCell ref="N63:N65"/>
    <mergeCell ref="O63:O65"/>
    <mergeCell ref="P63:P65"/>
    <mergeCell ref="J63:J65"/>
    <mergeCell ref="K63:K65"/>
    <mergeCell ref="L63:L65"/>
    <mergeCell ref="P32:P39"/>
    <mergeCell ref="U32:U39"/>
    <mergeCell ref="N17:N31"/>
    <mergeCell ref="O17:O31"/>
    <mergeCell ref="P17:P31"/>
    <mergeCell ref="U17:U31"/>
    <mergeCell ref="R32:R39"/>
    <mergeCell ref="S32:S39"/>
    <mergeCell ref="T32:T39"/>
    <mergeCell ref="T17:T31"/>
    <mergeCell ref="Q32:Q39"/>
    <mergeCell ref="B32:B39"/>
    <mergeCell ref="D32:D39"/>
    <mergeCell ref="E32:E39"/>
    <mergeCell ref="F32:F39"/>
    <mergeCell ref="G32:G39"/>
    <mergeCell ref="H32:H39"/>
    <mergeCell ref="A17:A43"/>
    <mergeCell ref="B17:B31"/>
    <mergeCell ref="D17:D31"/>
    <mergeCell ref="E17:E31"/>
    <mergeCell ref="F17:F31"/>
    <mergeCell ref="G17:G31"/>
    <mergeCell ref="H17:H31"/>
    <mergeCell ref="I17:I31"/>
    <mergeCell ref="M17:M31"/>
    <mergeCell ref="A4:A16"/>
    <mergeCell ref="I32:I39"/>
    <mergeCell ref="O13:O15"/>
    <mergeCell ref="P13:P15"/>
    <mergeCell ref="U13:U15"/>
    <mergeCell ref="B13:B15"/>
    <mergeCell ref="D13:D15"/>
    <mergeCell ref="E13:E15"/>
    <mergeCell ref="F13:F15"/>
    <mergeCell ref="G13:G15"/>
    <mergeCell ref="H13:H15"/>
    <mergeCell ref="I13:I15"/>
    <mergeCell ref="M13:M15"/>
    <mergeCell ref="N13:N15"/>
    <mergeCell ref="U4:U10"/>
    <mergeCell ref="H4:H10"/>
    <mergeCell ref="I4:I10"/>
    <mergeCell ref="M4:M10"/>
    <mergeCell ref="N4:N10"/>
    <mergeCell ref="O4:O10"/>
    <mergeCell ref="P4:P10"/>
    <mergeCell ref="B4:B10"/>
    <mergeCell ref="D4:D10"/>
    <mergeCell ref="E4:E10"/>
    <mergeCell ref="F4:F10"/>
    <mergeCell ref="G4:G10"/>
    <mergeCell ref="A1:U1"/>
    <mergeCell ref="A2:A3"/>
    <mergeCell ref="B2:C3"/>
    <mergeCell ref="D2:D3"/>
    <mergeCell ref="E2:G2"/>
    <mergeCell ref="H2:H3"/>
    <mergeCell ref="I2:M2"/>
    <mergeCell ref="N2:U2"/>
    <mergeCell ref="Q4:Q10"/>
    <mergeCell ref="R4:R10"/>
    <mergeCell ref="S4:S10"/>
    <mergeCell ref="T4:T10"/>
    <mergeCell ref="U63:U65"/>
    <mergeCell ref="B55:B62"/>
    <mergeCell ref="D55:D62"/>
    <mergeCell ref="E55:E62"/>
    <mergeCell ref="F55:F62"/>
    <mergeCell ref="B44:B52"/>
    <mergeCell ref="A44:A54"/>
    <mergeCell ref="D44:D52"/>
    <mergeCell ref="E44:E52"/>
    <mergeCell ref="F44:F52"/>
    <mergeCell ref="G44:G52"/>
    <mergeCell ref="H44:H52"/>
    <mergeCell ref="I44:I52"/>
    <mergeCell ref="J44:J52"/>
    <mergeCell ref="M44:M52"/>
    <mergeCell ref="N44:N52"/>
    <mergeCell ref="O44:O52"/>
    <mergeCell ref="P44:P52"/>
    <mergeCell ref="Q44:Q52"/>
    <mergeCell ref="R44:R52"/>
    <mergeCell ref="S44:S52"/>
    <mergeCell ref="T44:T52"/>
    <mergeCell ref="U44:U52"/>
    <mergeCell ref="A55:A68"/>
  </mergeCells>
  <pageMargins left="0.7" right="0.7" top="0.75" bottom="0.75" header="0.3" footer="0.3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topLeftCell="A49" zoomScale="80" zoomScaleNormal="80" workbookViewId="0">
      <selection activeCell="C37" sqref="C37"/>
    </sheetView>
  </sheetViews>
  <sheetFormatPr defaultRowHeight="15" x14ac:dyDescent="0.25"/>
  <cols>
    <col min="1" max="1" width="5.7109375" customWidth="1"/>
    <col min="2" max="2" width="17" style="37" customWidth="1"/>
    <col min="3" max="3" width="23.5703125" style="37" customWidth="1"/>
    <col min="4" max="4" width="14" customWidth="1"/>
    <col min="5" max="5" width="7.5703125" customWidth="1"/>
    <col min="6" max="6" width="6.85546875" customWidth="1"/>
    <col min="7" max="8" width="7.85546875" customWidth="1"/>
    <col min="9" max="9" width="6.5703125" customWidth="1"/>
    <col min="10" max="10" width="7.85546875" customWidth="1"/>
    <col min="11" max="11" width="7.140625" customWidth="1"/>
    <col min="12" max="12" width="7.7109375" customWidth="1"/>
    <col min="13" max="13" width="6.7109375" customWidth="1"/>
    <col min="14" max="14" width="10.5703125" customWidth="1"/>
    <col min="15" max="15" width="8.5703125" customWidth="1"/>
    <col min="16" max="16" width="11.5703125" customWidth="1"/>
    <col min="17" max="17" width="7" customWidth="1"/>
    <col min="18" max="18" width="8" customWidth="1"/>
    <col min="19" max="20" width="7.5703125" customWidth="1"/>
    <col min="21" max="21" width="9.7109375" customWidth="1"/>
  </cols>
  <sheetData>
    <row r="1" spans="1:21" ht="15.75" x14ac:dyDescent="0.25">
      <c r="A1" s="327" t="s">
        <v>71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</row>
    <row r="2" spans="1:21" ht="21" customHeight="1" x14ac:dyDescent="0.25">
      <c r="A2" s="16"/>
      <c r="B2" s="273" t="s">
        <v>0</v>
      </c>
      <c r="C2" s="273" t="s">
        <v>1</v>
      </c>
      <c r="D2" s="273" t="s">
        <v>2</v>
      </c>
      <c r="E2" s="273" t="s">
        <v>3</v>
      </c>
      <c r="F2" s="273"/>
      <c r="G2" s="273"/>
      <c r="H2" s="273" t="s">
        <v>4</v>
      </c>
      <c r="I2" s="273" t="s">
        <v>5</v>
      </c>
      <c r="J2" s="273"/>
      <c r="K2" s="273"/>
      <c r="L2" s="273"/>
      <c r="M2" s="273"/>
      <c r="N2" s="273" t="s">
        <v>6</v>
      </c>
      <c r="O2" s="273"/>
      <c r="P2" s="273"/>
      <c r="Q2" s="273"/>
      <c r="R2" s="273"/>
      <c r="S2" s="273"/>
      <c r="T2" s="273"/>
      <c r="U2" s="273"/>
    </row>
    <row r="3" spans="1:21" ht="39.75" customHeight="1" x14ac:dyDescent="0.25">
      <c r="A3" s="17"/>
      <c r="B3" s="273"/>
      <c r="C3" s="273"/>
      <c r="D3" s="273"/>
      <c r="E3" s="10" t="s">
        <v>7</v>
      </c>
      <c r="F3" s="10" t="s">
        <v>8</v>
      </c>
      <c r="G3" s="10" t="s">
        <v>9</v>
      </c>
      <c r="H3" s="273"/>
      <c r="I3" s="10" t="s">
        <v>10</v>
      </c>
      <c r="J3" s="30" t="s">
        <v>75</v>
      </c>
      <c r="K3" s="30" t="s">
        <v>76</v>
      </c>
      <c r="L3" s="30" t="s">
        <v>77</v>
      </c>
      <c r="M3" s="10" t="s">
        <v>11</v>
      </c>
      <c r="N3" s="10" t="s">
        <v>12</v>
      </c>
      <c r="O3" s="10" t="s">
        <v>13</v>
      </c>
      <c r="P3" s="10" t="s">
        <v>14</v>
      </c>
      <c r="Q3" s="30" t="s">
        <v>15</v>
      </c>
      <c r="R3" s="30" t="s">
        <v>81</v>
      </c>
      <c r="S3" s="30" t="s">
        <v>79</v>
      </c>
      <c r="T3" s="30" t="s">
        <v>80</v>
      </c>
      <c r="U3" s="10" t="s">
        <v>78</v>
      </c>
    </row>
    <row r="4" spans="1:21" ht="18.75" customHeight="1" x14ac:dyDescent="0.25">
      <c r="A4" s="233" t="s">
        <v>16</v>
      </c>
      <c r="B4" s="197"/>
      <c r="C4" s="202" t="s">
        <v>128</v>
      </c>
      <c r="D4" s="273">
        <v>200</v>
      </c>
      <c r="E4" s="265">
        <v>29.7</v>
      </c>
      <c r="F4" s="265">
        <v>21.4</v>
      </c>
      <c r="G4" s="265">
        <v>21.9</v>
      </c>
      <c r="H4" s="265">
        <v>343.2</v>
      </c>
      <c r="I4" s="265">
        <v>0.08</v>
      </c>
      <c r="J4" s="265">
        <v>0.4</v>
      </c>
      <c r="K4" s="265">
        <v>68</v>
      </c>
      <c r="L4" s="265">
        <v>0.21</v>
      </c>
      <c r="M4" s="265">
        <v>0.39</v>
      </c>
      <c r="N4" s="265">
        <v>298</v>
      </c>
      <c r="O4" s="265">
        <v>387</v>
      </c>
      <c r="P4" s="265">
        <v>42.6</v>
      </c>
      <c r="Q4" s="265">
        <v>1.1399999999999999</v>
      </c>
      <c r="R4" s="265">
        <v>311.5</v>
      </c>
      <c r="S4" s="265">
        <v>38.6</v>
      </c>
      <c r="T4" s="265">
        <v>1.9</v>
      </c>
      <c r="U4" s="265">
        <v>66.5</v>
      </c>
    </row>
    <row r="5" spans="1:21" ht="18.75" customHeight="1" x14ac:dyDescent="0.25">
      <c r="A5" s="234"/>
      <c r="B5" s="197"/>
      <c r="C5" s="200" t="s">
        <v>307</v>
      </c>
      <c r="D5" s="273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</row>
    <row r="6" spans="1:21" ht="17.25" customHeight="1" x14ac:dyDescent="0.25">
      <c r="A6" s="234"/>
      <c r="B6" s="197"/>
      <c r="C6" s="200" t="s">
        <v>130</v>
      </c>
      <c r="D6" s="273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</row>
    <row r="7" spans="1:21" ht="18.75" customHeight="1" x14ac:dyDescent="0.25">
      <c r="A7" s="234"/>
      <c r="B7" s="197"/>
      <c r="C7" s="200" t="s">
        <v>131</v>
      </c>
      <c r="D7" s="273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</row>
    <row r="8" spans="1:21" ht="20.25" customHeight="1" x14ac:dyDescent="0.25">
      <c r="A8" s="234"/>
      <c r="B8" s="197"/>
      <c r="C8" s="200" t="s">
        <v>132</v>
      </c>
      <c r="D8" s="273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</row>
    <row r="9" spans="1:21" ht="30" customHeight="1" x14ac:dyDescent="0.25">
      <c r="A9" s="234"/>
      <c r="B9" s="328"/>
      <c r="C9" s="200" t="s">
        <v>133</v>
      </c>
      <c r="D9" s="273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</row>
    <row r="10" spans="1:21" ht="32.25" customHeight="1" x14ac:dyDescent="0.25">
      <c r="A10" s="234"/>
      <c r="B10" s="328"/>
      <c r="C10" s="200" t="s">
        <v>134</v>
      </c>
      <c r="D10" s="273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</row>
    <row r="11" spans="1:21" x14ac:dyDescent="0.25">
      <c r="A11" s="234"/>
      <c r="B11" s="328"/>
      <c r="C11" s="200" t="s">
        <v>135</v>
      </c>
      <c r="D11" s="273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</row>
    <row r="12" spans="1:21" ht="29.25" customHeight="1" x14ac:dyDescent="0.25">
      <c r="A12" s="234"/>
      <c r="B12" s="328"/>
      <c r="C12" s="200" t="s">
        <v>136</v>
      </c>
      <c r="D12" s="273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</row>
    <row r="13" spans="1:21" ht="27" customHeight="1" x14ac:dyDescent="0.25">
      <c r="A13" s="234"/>
      <c r="B13" s="328"/>
      <c r="C13" s="200" t="s">
        <v>137</v>
      </c>
      <c r="D13" s="273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</row>
    <row r="14" spans="1:21" ht="18" customHeight="1" x14ac:dyDescent="0.25">
      <c r="A14" s="234"/>
      <c r="B14" s="274"/>
      <c r="C14" s="33" t="s">
        <v>380</v>
      </c>
      <c r="D14" s="249">
        <v>200</v>
      </c>
      <c r="E14" s="220">
        <v>1.6</v>
      </c>
      <c r="F14" s="220">
        <v>1.1000000000000001</v>
      </c>
      <c r="G14" s="220">
        <v>8.6999999999999993</v>
      </c>
      <c r="H14" s="220">
        <v>50.9</v>
      </c>
      <c r="I14" s="220">
        <v>0.01</v>
      </c>
      <c r="J14" s="220">
        <v>7.0000000000000007E-2</v>
      </c>
      <c r="K14" s="220">
        <v>6.9</v>
      </c>
      <c r="L14" s="220">
        <v>0</v>
      </c>
      <c r="M14" s="220">
        <v>0.3</v>
      </c>
      <c r="N14" s="220">
        <v>57</v>
      </c>
      <c r="O14" s="220">
        <v>46</v>
      </c>
      <c r="P14" s="220">
        <v>9.9</v>
      </c>
      <c r="Q14" s="220">
        <v>0.77</v>
      </c>
      <c r="R14" s="220">
        <v>81.3</v>
      </c>
      <c r="S14" s="220">
        <v>4.5</v>
      </c>
      <c r="T14" s="220">
        <v>0.88</v>
      </c>
      <c r="U14" s="220">
        <v>10</v>
      </c>
    </row>
    <row r="15" spans="1:21" x14ac:dyDescent="0.25">
      <c r="A15" s="234"/>
      <c r="B15" s="275"/>
      <c r="C15" s="34" t="s">
        <v>125</v>
      </c>
      <c r="D15" s="25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</row>
    <row r="16" spans="1:21" x14ac:dyDescent="0.25">
      <c r="A16" s="234"/>
      <c r="B16" s="275"/>
      <c r="C16" s="34" t="s">
        <v>185</v>
      </c>
      <c r="D16" s="250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</row>
    <row r="17" spans="1:21" x14ac:dyDescent="0.25">
      <c r="A17" s="234"/>
      <c r="B17" s="286"/>
      <c r="C17" s="34" t="s">
        <v>82</v>
      </c>
      <c r="D17" s="251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</row>
    <row r="18" spans="1:21" x14ac:dyDescent="0.25">
      <c r="A18" s="25"/>
      <c r="B18" s="81"/>
      <c r="C18" s="46" t="s">
        <v>22</v>
      </c>
      <c r="D18" s="99">
        <f t="shared" ref="D18:U18" si="0">SUM(D9:D17)</f>
        <v>200</v>
      </c>
      <c r="E18" s="99">
        <f t="shared" si="0"/>
        <v>1.6</v>
      </c>
      <c r="F18" s="99">
        <f t="shared" si="0"/>
        <v>1.1000000000000001</v>
      </c>
      <c r="G18" s="99">
        <f t="shared" si="0"/>
        <v>8.6999999999999993</v>
      </c>
      <c r="H18" s="99">
        <f t="shared" si="0"/>
        <v>50.9</v>
      </c>
      <c r="I18" s="99">
        <f t="shared" si="0"/>
        <v>0.01</v>
      </c>
      <c r="J18" s="99">
        <f t="shared" si="0"/>
        <v>7.0000000000000007E-2</v>
      </c>
      <c r="K18" s="99">
        <f t="shared" si="0"/>
        <v>6.9</v>
      </c>
      <c r="L18" s="99">
        <f t="shared" si="0"/>
        <v>0</v>
      </c>
      <c r="M18" s="99">
        <f t="shared" si="0"/>
        <v>0.3</v>
      </c>
      <c r="N18" s="99">
        <f t="shared" si="0"/>
        <v>57</v>
      </c>
      <c r="O18" s="99">
        <f t="shared" si="0"/>
        <v>46</v>
      </c>
      <c r="P18" s="99">
        <f t="shared" si="0"/>
        <v>9.9</v>
      </c>
      <c r="Q18" s="99">
        <f t="shared" si="0"/>
        <v>0.77</v>
      </c>
      <c r="R18" s="99">
        <f t="shared" si="0"/>
        <v>81.3</v>
      </c>
      <c r="S18" s="99">
        <f t="shared" si="0"/>
        <v>4.5</v>
      </c>
      <c r="T18" s="99">
        <f t="shared" si="0"/>
        <v>0.88</v>
      </c>
      <c r="U18" s="99">
        <f t="shared" si="0"/>
        <v>10</v>
      </c>
    </row>
    <row r="19" spans="1:21" x14ac:dyDescent="0.25">
      <c r="A19" s="233" t="s">
        <v>23</v>
      </c>
      <c r="B19" s="274"/>
      <c r="C19" s="87" t="s">
        <v>381</v>
      </c>
      <c r="D19" s="273">
        <f>СР_10!D16</f>
        <v>220</v>
      </c>
      <c r="E19" s="230">
        <f>СР_10!E16</f>
        <v>4.62</v>
      </c>
      <c r="F19" s="230">
        <f>СР_10!F16</f>
        <v>7.28</v>
      </c>
      <c r="G19" s="230">
        <f>СР_10!G16</f>
        <v>18.399999999999999</v>
      </c>
      <c r="H19" s="230">
        <f>СР_10!H16</f>
        <v>145.54</v>
      </c>
      <c r="I19" s="230">
        <f>СР_10!I16</f>
        <v>0.05</v>
      </c>
      <c r="J19" s="230">
        <f>СР_10!J16</f>
        <v>0.04</v>
      </c>
      <c r="K19" s="230">
        <f>СР_10!K16</f>
        <v>101</v>
      </c>
      <c r="L19" s="230">
        <f>СР_10!L16</f>
        <v>0.05</v>
      </c>
      <c r="M19" s="230">
        <f>СР_10!M16</f>
        <v>3.7</v>
      </c>
      <c r="N19" s="230">
        <f>СР_10!N16</f>
        <v>10.4</v>
      </c>
      <c r="O19" s="230">
        <f>СР_10!O16</f>
        <v>36</v>
      </c>
      <c r="P19" s="230">
        <f>СР_10!P16</f>
        <v>12.8</v>
      </c>
      <c r="Q19" s="230">
        <f>СР_10!Q16</f>
        <v>0.54</v>
      </c>
      <c r="R19" s="230">
        <f>СР_10!R16</f>
        <v>222.2</v>
      </c>
      <c r="S19" s="230">
        <f>СР_10!S16</f>
        <v>10.199999999999999</v>
      </c>
      <c r="T19" s="230">
        <f>СР_10!T16</f>
        <v>0.95</v>
      </c>
      <c r="U19" s="230">
        <f>СР_10!U16</f>
        <v>121.2</v>
      </c>
    </row>
    <row r="20" spans="1:21" x14ac:dyDescent="0.25">
      <c r="A20" s="234"/>
      <c r="B20" s="275"/>
      <c r="C20" s="84" t="str">
        <f>СР_10!C17</f>
        <v>Картофель 54,4/40</v>
      </c>
      <c r="D20" s="273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</row>
    <row r="21" spans="1:21" x14ac:dyDescent="0.25">
      <c r="A21" s="234"/>
      <c r="B21" s="275"/>
      <c r="C21" s="84" t="str">
        <f>СР_10!C18</f>
        <v>Лук репчатый 10/8</v>
      </c>
      <c r="D21" s="273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</row>
    <row r="22" spans="1:21" x14ac:dyDescent="0.25">
      <c r="A22" s="234"/>
      <c r="B22" s="275"/>
      <c r="C22" s="84" t="str">
        <f>СР_10!C19</f>
        <v>Морковь 10/8</v>
      </c>
      <c r="D22" s="273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</row>
    <row r="23" spans="1:21" x14ac:dyDescent="0.25">
      <c r="A23" s="234"/>
      <c r="B23" s="275"/>
      <c r="C23" s="84" t="str">
        <f>СР_10!C20</f>
        <v>Масло подсолнечное 2/2</v>
      </c>
      <c r="D23" s="273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</row>
    <row r="24" spans="1:21" x14ac:dyDescent="0.25">
      <c r="A24" s="234"/>
      <c r="B24" s="275"/>
      <c r="C24" s="84" t="str">
        <f>СР_10!C21</f>
        <v xml:space="preserve">Лавровый лист 0,04/0,04 </v>
      </c>
      <c r="D24" s="273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</row>
    <row r="25" spans="1:21" x14ac:dyDescent="0.25">
      <c r="A25" s="234"/>
      <c r="B25" s="275"/>
      <c r="C25" s="84" t="str">
        <f>СР_10!C22</f>
        <v>Соль 0,18/0,18</v>
      </c>
      <c r="D25" s="273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</row>
    <row r="26" spans="1:21" x14ac:dyDescent="0.25">
      <c r="A26" s="234"/>
      <c r="B26" s="275"/>
      <c r="C26" s="84" t="str">
        <f>СР_10!C23</f>
        <v>Бульон(вода) 150/150</v>
      </c>
      <c r="D26" s="273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</row>
    <row r="27" spans="1:21" ht="25.5" x14ac:dyDescent="0.25">
      <c r="A27" s="234"/>
      <c r="B27" s="275"/>
      <c r="C27" s="84" t="str">
        <f>СР_10!C24</f>
        <v>макаронные изделия 61,2/61,2</v>
      </c>
      <c r="D27" s="273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</row>
    <row r="28" spans="1:21" x14ac:dyDescent="0.25">
      <c r="A28" s="234"/>
      <c r="B28" s="275"/>
      <c r="C28" s="84" t="str">
        <f>СР_10!C25</f>
        <v>Вода 9,2/9,2</v>
      </c>
      <c r="D28" s="273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</row>
    <row r="29" spans="1:21" x14ac:dyDescent="0.25">
      <c r="A29" s="234"/>
      <c r="B29" s="275"/>
      <c r="C29" s="84" t="str">
        <f>СР_10!C26</f>
        <v>Сметана 10/10</v>
      </c>
      <c r="D29" s="273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</row>
    <row r="30" spans="1:21" x14ac:dyDescent="0.25">
      <c r="A30" s="234"/>
      <c r="B30" s="274"/>
      <c r="C30" s="28" t="str">
        <f>ЧТ_4!C52</f>
        <v>Котлета куриная</v>
      </c>
      <c r="D30" s="295">
        <f>ЧТ_4!D52</f>
        <v>120</v>
      </c>
      <c r="E30" s="220">
        <f>ЧТ_4!E52</f>
        <v>19.2</v>
      </c>
      <c r="F30" s="220">
        <f>ЧТ_4!F52</f>
        <v>5.3</v>
      </c>
      <c r="G30" s="220">
        <f>ЧТ_4!G52</f>
        <v>13.4</v>
      </c>
      <c r="H30" s="220">
        <f>ЧТ_4!H52</f>
        <v>168</v>
      </c>
      <c r="I30" s="220">
        <f>ЧТ_4!I52</f>
        <v>0.06</v>
      </c>
      <c r="J30" s="220">
        <f>ЧТ_4!J52</f>
        <v>7.0000000000000007E-2</v>
      </c>
      <c r="K30" s="220">
        <f>ЧТ_4!K52</f>
        <v>6.3</v>
      </c>
      <c r="L30" s="220">
        <f>ЧТ_4!L52</f>
        <v>0.6</v>
      </c>
      <c r="M30" s="220">
        <f>ЧТ_4!M52</f>
        <v>29.3</v>
      </c>
      <c r="N30" s="220">
        <f>ЧТ_4!N52</f>
        <v>143.6</v>
      </c>
      <c r="O30" s="220">
        <f>ЧТ_4!O52</f>
        <v>63.8</v>
      </c>
      <c r="P30" s="220">
        <f>ЧТ_4!P52</f>
        <v>1.4</v>
      </c>
      <c r="Q30" s="220">
        <f>ЧТ_4!Q52</f>
        <v>1.03</v>
      </c>
      <c r="R30" s="220">
        <f>ЧТ_4!R52</f>
        <v>217</v>
      </c>
      <c r="S30" s="220">
        <f>ЧТ_4!S52</f>
        <v>18.399999999999999</v>
      </c>
      <c r="T30" s="220">
        <f>ЧТ_4!T52</f>
        <v>32</v>
      </c>
      <c r="U30" s="220">
        <f>ЧТ_4!U52</f>
        <v>4</v>
      </c>
    </row>
    <row r="31" spans="1:21" ht="26.25" x14ac:dyDescent="0.25">
      <c r="A31" s="234"/>
      <c r="B31" s="275"/>
      <c r="C31" s="28" t="str">
        <f>ЧТ_4!C53</f>
        <v>Куриное филе охлажденное 90/90</v>
      </c>
      <c r="D31" s="296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</row>
    <row r="32" spans="1:21" ht="30.75" customHeight="1" x14ac:dyDescent="0.25">
      <c r="A32" s="234"/>
      <c r="B32" s="275"/>
      <c r="C32" s="6" t="str">
        <f>ЧТ_4!C54</f>
        <v>Молоко 20,4/20,4</v>
      </c>
      <c r="D32" s="296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</row>
    <row r="33" spans="1:21" x14ac:dyDescent="0.25">
      <c r="A33" s="234"/>
      <c r="B33" s="275"/>
      <c r="C33" s="6" t="str">
        <f>ЧТ_4!C55</f>
        <v>хлеб пшеничный 14,9/14,9</v>
      </c>
      <c r="D33" s="296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</row>
    <row r="34" spans="1:21" ht="26.25" x14ac:dyDescent="0.25">
      <c r="A34" s="234"/>
      <c r="B34" s="275"/>
      <c r="C34" s="6" t="str">
        <f>ЧТ_4!C56</f>
        <v>сухари панировочные 13,2/13,2</v>
      </c>
      <c r="D34" s="296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</row>
    <row r="35" spans="1:21" x14ac:dyDescent="0.25">
      <c r="A35" s="234"/>
      <c r="B35" s="275"/>
      <c r="C35" s="6" t="str">
        <f>ЧТ_4!C57</f>
        <v>масло подсолнечное 3,4/3,4</v>
      </c>
      <c r="D35" s="296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</row>
    <row r="36" spans="1:21" x14ac:dyDescent="0.25">
      <c r="A36" s="234"/>
      <c r="B36" s="275"/>
      <c r="C36" s="6" t="str">
        <f>ЧТ_4!C58</f>
        <v>соль йодированная 0,3/0,3</v>
      </c>
      <c r="D36" s="296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</row>
    <row r="37" spans="1:21" x14ac:dyDescent="0.25">
      <c r="A37" s="234"/>
      <c r="B37" s="293"/>
      <c r="C37" s="87" t="s">
        <v>56</v>
      </c>
      <c r="D37" s="273">
        <v>180</v>
      </c>
      <c r="E37" s="276">
        <v>11.1</v>
      </c>
      <c r="F37" s="276">
        <v>6.4</v>
      </c>
      <c r="G37" s="276">
        <v>44.2</v>
      </c>
      <c r="H37" s="276">
        <v>227.8</v>
      </c>
      <c r="I37" s="276">
        <v>0.12</v>
      </c>
      <c r="J37" s="276">
        <v>0</v>
      </c>
      <c r="K37" s="276">
        <v>0</v>
      </c>
      <c r="L37" s="276">
        <v>0</v>
      </c>
      <c r="M37" s="276">
        <v>0.05</v>
      </c>
      <c r="N37" s="276">
        <v>20.79</v>
      </c>
      <c r="O37" s="276">
        <v>120.21</v>
      </c>
      <c r="P37" s="276">
        <v>26.49</v>
      </c>
      <c r="Q37" s="276">
        <v>3.2</v>
      </c>
      <c r="R37" s="276">
        <v>276</v>
      </c>
      <c r="S37" s="276">
        <v>0</v>
      </c>
      <c r="T37" s="276">
        <v>0</v>
      </c>
      <c r="U37" s="276">
        <v>180.36</v>
      </c>
    </row>
    <row r="38" spans="1:21" ht="31.5" customHeight="1" x14ac:dyDescent="0.25">
      <c r="A38" s="234"/>
      <c r="B38" s="293"/>
      <c r="C38" s="81" t="s">
        <v>355</v>
      </c>
      <c r="D38" s="273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1:21" x14ac:dyDescent="0.25">
      <c r="A39" s="234"/>
      <c r="B39" s="293"/>
      <c r="C39" s="81" t="s">
        <v>349</v>
      </c>
      <c r="D39" s="273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</row>
    <row r="40" spans="1:21" x14ac:dyDescent="0.25">
      <c r="A40" s="234"/>
      <c r="B40" s="293"/>
      <c r="C40" s="81" t="s">
        <v>339</v>
      </c>
      <c r="D40" s="273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</row>
    <row r="41" spans="1:21" ht="29.25" customHeight="1" x14ac:dyDescent="0.25">
      <c r="A41" s="234"/>
      <c r="B41" s="299"/>
      <c r="C41" s="87" t="s">
        <v>191</v>
      </c>
      <c r="D41" s="273">
        <v>200</v>
      </c>
      <c r="E41" s="278">
        <v>0.3</v>
      </c>
      <c r="F41" s="278">
        <v>0.2</v>
      </c>
      <c r="G41" s="278">
        <v>21.1</v>
      </c>
      <c r="H41" s="278">
        <v>46.7</v>
      </c>
      <c r="I41" s="278">
        <v>0.01</v>
      </c>
      <c r="J41" s="278">
        <v>0.01</v>
      </c>
      <c r="K41" s="278">
        <v>1.58</v>
      </c>
      <c r="L41" s="278">
        <v>0</v>
      </c>
      <c r="M41" s="278">
        <v>3.12</v>
      </c>
      <c r="N41" s="278">
        <v>10</v>
      </c>
      <c r="O41" s="278">
        <v>6.1</v>
      </c>
      <c r="P41" s="278">
        <v>4.7</v>
      </c>
      <c r="Q41" s="278">
        <v>1.02</v>
      </c>
      <c r="R41" s="278">
        <v>125</v>
      </c>
      <c r="S41" s="278">
        <v>1</v>
      </c>
      <c r="T41" s="278">
        <v>0.15</v>
      </c>
      <c r="U41" s="278">
        <v>4.7</v>
      </c>
    </row>
    <row r="42" spans="1:21" x14ac:dyDescent="0.25">
      <c r="A42" s="234"/>
      <c r="B42" s="299"/>
      <c r="C42" s="81" t="s">
        <v>192</v>
      </c>
      <c r="D42" s="273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</row>
    <row r="43" spans="1:21" x14ac:dyDescent="0.25">
      <c r="A43" s="234"/>
      <c r="B43" s="299"/>
      <c r="C43" s="81" t="s">
        <v>124</v>
      </c>
      <c r="D43" s="273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</row>
    <row r="44" spans="1:21" x14ac:dyDescent="0.25">
      <c r="A44" s="234"/>
      <c r="B44" s="299"/>
      <c r="C44" s="81" t="s">
        <v>193</v>
      </c>
      <c r="D44" s="273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</row>
    <row r="45" spans="1:21" x14ac:dyDescent="0.25">
      <c r="A45" s="234"/>
      <c r="B45" s="299"/>
      <c r="C45" s="81" t="s">
        <v>194</v>
      </c>
      <c r="D45" s="273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</row>
    <row r="46" spans="1:21" x14ac:dyDescent="0.25">
      <c r="A46" s="234"/>
      <c r="B46" s="77"/>
      <c r="C46" s="48" t="s">
        <v>29</v>
      </c>
      <c r="D46" s="154">
        <v>30</v>
      </c>
      <c r="E46" s="154">
        <v>3.2</v>
      </c>
      <c r="F46" s="154">
        <v>1.35</v>
      </c>
      <c r="G46" s="154">
        <v>14.3</v>
      </c>
      <c r="H46" s="154">
        <v>82.5</v>
      </c>
      <c r="I46" s="154">
        <v>0.12</v>
      </c>
      <c r="J46" s="154">
        <v>0.9</v>
      </c>
      <c r="K46" s="154">
        <v>0</v>
      </c>
      <c r="L46" s="154">
        <v>0</v>
      </c>
      <c r="M46" s="154">
        <v>0.6</v>
      </c>
      <c r="N46" s="154">
        <v>38.15</v>
      </c>
      <c r="O46" s="154">
        <v>38.799999999999997</v>
      </c>
      <c r="P46" s="154">
        <v>12.3</v>
      </c>
      <c r="Q46" s="154">
        <v>1.5</v>
      </c>
      <c r="R46" s="154">
        <v>42.5</v>
      </c>
      <c r="S46" s="154">
        <v>0</v>
      </c>
      <c r="T46" s="154">
        <v>8.5</v>
      </c>
      <c r="U46" s="154">
        <v>0</v>
      </c>
    </row>
    <row r="47" spans="1:21" x14ac:dyDescent="0.25">
      <c r="A47" s="234"/>
      <c r="B47" s="81"/>
      <c r="C47" s="87" t="s">
        <v>103</v>
      </c>
      <c r="D47" s="86">
        <v>60</v>
      </c>
      <c r="E47" s="86">
        <v>5.1100000000000003</v>
      </c>
      <c r="F47" s="86">
        <v>1.99</v>
      </c>
      <c r="G47" s="86">
        <v>29.03</v>
      </c>
      <c r="H47" s="86">
        <v>155.63</v>
      </c>
      <c r="I47" s="86">
        <v>0.24</v>
      </c>
      <c r="J47" s="86">
        <v>0.15</v>
      </c>
      <c r="K47" s="86">
        <v>0</v>
      </c>
      <c r="L47" s="86">
        <v>0</v>
      </c>
      <c r="M47" s="86">
        <v>0.24</v>
      </c>
      <c r="N47" s="86">
        <v>43.75</v>
      </c>
      <c r="O47" s="86">
        <v>78.13</v>
      </c>
      <c r="P47" s="86">
        <v>25</v>
      </c>
      <c r="Q47" s="86">
        <v>1.75</v>
      </c>
      <c r="R47" s="86">
        <v>183</v>
      </c>
      <c r="S47" s="86">
        <v>0</v>
      </c>
      <c r="T47" s="86">
        <v>5.4</v>
      </c>
      <c r="U47" s="86">
        <v>25.5</v>
      </c>
    </row>
    <row r="48" spans="1:21" x14ac:dyDescent="0.25">
      <c r="A48" s="8"/>
      <c r="B48" s="93"/>
      <c r="C48" s="87" t="s">
        <v>22</v>
      </c>
      <c r="D48" s="99">
        <f t="shared" ref="D48:U48" si="1">SUM(D19:D47)</f>
        <v>810</v>
      </c>
      <c r="E48" s="99">
        <f t="shared" si="1"/>
        <v>43.53</v>
      </c>
      <c r="F48" s="99">
        <f t="shared" si="1"/>
        <v>22.52</v>
      </c>
      <c r="G48" s="99">
        <f t="shared" si="1"/>
        <v>140.43</v>
      </c>
      <c r="H48" s="99">
        <f t="shared" si="1"/>
        <v>826.17</v>
      </c>
      <c r="I48" s="99">
        <f t="shared" si="1"/>
        <v>0.6</v>
      </c>
      <c r="J48" s="99">
        <f t="shared" si="1"/>
        <v>1.17</v>
      </c>
      <c r="K48" s="99">
        <f t="shared" si="1"/>
        <v>108.88</v>
      </c>
      <c r="L48" s="99">
        <f t="shared" si="1"/>
        <v>0.65</v>
      </c>
      <c r="M48" s="99">
        <f t="shared" si="1"/>
        <v>37.01</v>
      </c>
      <c r="N48" s="99">
        <f t="shared" si="1"/>
        <v>266.69</v>
      </c>
      <c r="O48" s="99">
        <f t="shared" si="1"/>
        <v>343.03999999999996</v>
      </c>
      <c r="P48" s="99">
        <f t="shared" si="1"/>
        <v>82.69</v>
      </c>
      <c r="Q48" s="99">
        <f t="shared" si="1"/>
        <v>9.0400000000000009</v>
      </c>
      <c r="R48" s="99">
        <f t="shared" si="1"/>
        <v>1065.7</v>
      </c>
      <c r="S48" s="99">
        <f t="shared" si="1"/>
        <v>29.599999999999998</v>
      </c>
      <c r="T48" s="99">
        <f t="shared" si="1"/>
        <v>47</v>
      </c>
      <c r="U48" s="99">
        <f t="shared" si="1"/>
        <v>335.76</v>
      </c>
    </row>
    <row r="49" spans="1:21" ht="18.75" customHeight="1" x14ac:dyDescent="0.25">
      <c r="A49" s="294" t="s">
        <v>28</v>
      </c>
      <c r="B49" s="299"/>
      <c r="C49" s="128" t="str">
        <f>ПН_8!C44</f>
        <v>Булочка</v>
      </c>
      <c r="D49" s="276">
        <f>ПН_8!D44</f>
        <v>150</v>
      </c>
      <c r="E49" s="277">
        <f>ПН_8!E44</f>
        <v>14.4</v>
      </c>
      <c r="F49" s="278">
        <f>ПН_8!F44</f>
        <v>3.3</v>
      </c>
      <c r="G49" s="278">
        <f>ПН_8!G44</f>
        <v>84.3</v>
      </c>
      <c r="H49" s="278">
        <f>ПН_8!H44</f>
        <v>426</v>
      </c>
      <c r="I49" s="278">
        <f>ПН_8!I44</f>
        <v>0.21</v>
      </c>
      <c r="J49" s="278">
        <f>ПН_8!J44</f>
        <v>0</v>
      </c>
      <c r="K49" s="278">
        <f>ПН_8!K44</f>
        <v>0</v>
      </c>
      <c r="L49" s="278">
        <f>ПН_8!L44</f>
        <v>0</v>
      </c>
      <c r="M49" s="278">
        <f>ПН_8!M44</f>
        <v>0.3</v>
      </c>
      <c r="N49" s="278">
        <f>ПН_8!N44</f>
        <v>90</v>
      </c>
      <c r="O49" s="278">
        <f>ПН_8!O44</f>
        <v>141</v>
      </c>
      <c r="P49" s="278">
        <f>ПН_8!P44</f>
        <v>27</v>
      </c>
      <c r="Q49" s="278">
        <f>ПН_8!Q44</f>
        <v>1.5</v>
      </c>
      <c r="R49" s="278">
        <f>ПН_8!R44</f>
        <v>0</v>
      </c>
      <c r="S49" s="278">
        <f>ПН_8!S44</f>
        <v>0</v>
      </c>
      <c r="T49" s="278">
        <f>ПН_8!T44</f>
        <v>0</v>
      </c>
      <c r="U49" s="278">
        <f>ПН_8!U44</f>
        <v>0</v>
      </c>
    </row>
    <row r="50" spans="1:21" ht="34.5" customHeight="1" x14ac:dyDescent="0.25">
      <c r="A50" s="294"/>
      <c r="B50" s="299"/>
      <c r="C50" s="129" t="str">
        <f>ПН_8!C45</f>
        <v>Мука пшеничная в/с 115,5/115,5</v>
      </c>
      <c r="D50" s="276"/>
      <c r="E50" s="277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</row>
    <row r="51" spans="1:21" ht="32.25" customHeight="1" x14ac:dyDescent="0.25">
      <c r="A51" s="294"/>
      <c r="B51" s="299"/>
      <c r="C51" s="127" t="str">
        <f>ПН_8!C46</f>
        <v>Мука пшеничная на подпыл 4,5/4,5</v>
      </c>
      <c r="D51" s="276"/>
      <c r="E51" s="277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</row>
    <row r="52" spans="1:21" ht="18.75" customHeight="1" x14ac:dyDescent="0.25">
      <c r="A52" s="294"/>
      <c r="B52" s="299"/>
      <c r="C52" s="55" t="str">
        <f>ПН_8!C47</f>
        <v>Сахар-песок 2,5/2,5</v>
      </c>
      <c r="D52" s="276"/>
      <c r="E52" s="277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</row>
    <row r="53" spans="1:21" ht="31.5" customHeight="1" x14ac:dyDescent="0.25">
      <c r="A53" s="294"/>
      <c r="B53" s="299"/>
      <c r="C53" s="129" t="str">
        <f>ПН_8!C48</f>
        <v>Масло сливочное 1,25/1,25</v>
      </c>
      <c r="D53" s="276"/>
      <c r="E53" s="277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</row>
    <row r="54" spans="1:21" ht="31.5" customHeight="1" x14ac:dyDescent="0.25">
      <c r="A54" s="294"/>
      <c r="B54" s="299"/>
      <c r="C54" s="190" t="str">
        <f>ПН_8!C49</f>
        <v>Масло растительное для смазки 3,9/3,9</v>
      </c>
      <c r="D54" s="276"/>
      <c r="E54" s="277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</row>
    <row r="55" spans="1:21" ht="31.5" customHeight="1" x14ac:dyDescent="0.25">
      <c r="A55" s="294"/>
      <c r="B55" s="299"/>
      <c r="C55" s="190" t="str">
        <f>ПН_8!C50</f>
        <v>Дрожжи пресованные 1,44/1,44</v>
      </c>
      <c r="D55" s="276"/>
      <c r="E55" s="277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</row>
    <row r="56" spans="1:21" ht="31.5" customHeight="1" x14ac:dyDescent="0.25">
      <c r="A56" s="294"/>
      <c r="B56" s="299"/>
      <c r="C56" s="190" t="str">
        <f>ПН_8!C51</f>
        <v>молоко 60/60</v>
      </c>
      <c r="D56" s="276"/>
      <c r="E56" s="277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</row>
    <row r="57" spans="1:21" ht="24.75" customHeight="1" x14ac:dyDescent="0.25">
      <c r="A57" s="294"/>
      <c r="B57" s="299"/>
      <c r="C57" s="129" t="str">
        <f>ПН_8!C52</f>
        <v>Соль 1,44/1,44</v>
      </c>
      <c r="D57" s="276"/>
      <c r="E57" s="277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</row>
    <row r="58" spans="1:21" x14ac:dyDescent="0.25">
      <c r="A58" s="294"/>
      <c r="B58" s="84"/>
      <c r="C58" s="46" t="s">
        <v>105</v>
      </c>
      <c r="D58" s="199">
        <v>200</v>
      </c>
      <c r="E58" s="198">
        <v>0.2</v>
      </c>
      <c r="F58" s="198">
        <v>0</v>
      </c>
      <c r="G58" s="198">
        <v>19</v>
      </c>
      <c r="H58" s="198">
        <v>80</v>
      </c>
      <c r="I58" s="198">
        <v>0.05</v>
      </c>
      <c r="J58" s="198">
        <v>2.8000000000000001E-2</v>
      </c>
      <c r="K58" s="198">
        <v>8</v>
      </c>
      <c r="L58" s="198">
        <v>1</v>
      </c>
      <c r="M58" s="198">
        <v>50</v>
      </c>
      <c r="N58" s="198">
        <v>16</v>
      </c>
      <c r="O58" s="198">
        <v>26</v>
      </c>
      <c r="P58" s="198">
        <v>20</v>
      </c>
      <c r="Q58" s="198">
        <v>0.54</v>
      </c>
      <c r="R58" s="198">
        <v>192</v>
      </c>
      <c r="S58" s="198">
        <v>0</v>
      </c>
      <c r="T58" s="198">
        <v>0.2</v>
      </c>
      <c r="U58" s="198">
        <v>53.3</v>
      </c>
    </row>
    <row r="59" spans="1:21" x14ac:dyDescent="0.25">
      <c r="A59" s="294"/>
      <c r="B59" s="81"/>
      <c r="C59" s="93" t="s">
        <v>22</v>
      </c>
      <c r="D59" s="22">
        <f>SUM(F59)</f>
        <v>3.3</v>
      </c>
      <c r="E59" s="22">
        <f t="shared" ref="E59:U59" si="2">SUM(E49:E58)</f>
        <v>14.6</v>
      </c>
      <c r="F59" s="22">
        <f t="shared" si="2"/>
        <v>3.3</v>
      </c>
      <c r="G59" s="22">
        <f t="shared" si="2"/>
        <v>103.3</v>
      </c>
      <c r="H59" s="22">
        <f t="shared" si="2"/>
        <v>506</v>
      </c>
      <c r="I59" s="22">
        <f t="shared" si="2"/>
        <v>0.26</v>
      </c>
      <c r="J59" s="22">
        <f t="shared" si="2"/>
        <v>2.8000000000000001E-2</v>
      </c>
      <c r="K59" s="22">
        <f t="shared" si="2"/>
        <v>8</v>
      </c>
      <c r="L59" s="22">
        <f t="shared" si="2"/>
        <v>1</v>
      </c>
      <c r="M59" s="22">
        <f t="shared" si="2"/>
        <v>50.3</v>
      </c>
      <c r="N59" s="22">
        <f t="shared" si="2"/>
        <v>106</v>
      </c>
      <c r="O59" s="22">
        <f t="shared" si="2"/>
        <v>167</v>
      </c>
      <c r="P59" s="22">
        <f t="shared" si="2"/>
        <v>47</v>
      </c>
      <c r="Q59" s="22">
        <f t="shared" si="2"/>
        <v>2.04</v>
      </c>
      <c r="R59" s="22">
        <f t="shared" si="2"/>
        <v>192</v>
      </c>
      <c r="S59" s="22">
        <f t="shared" si="2"/>
        <v>0</v>
      </c>
      <c r="T59" s="22">
        <f t="shared" si="2"/>
        <v>0.2</v>
      </c>
      <c r="U59" s="22">
        <f t="shared" si="2"/>
        <v>53.3</v>
      </c>
    </row>
    <row r="60" spans="1:21" x14ac:dyDescent="0.25">
      <c r="A60" s="283" t="s">
        <v>54</v>
      </c>
      <c r="B60" s="274"/>
      <c r="C60" s="28" t="s">
        <v>382</v>
      </c>
      <c r="D60" s="295">
        <f>СР_3!D32</f>
        <v>120</v>
      </c>
      <c r="E60" s="220">
        <f>СР_3!E32</f>
        <v>17.399999999999999</v>
      </c>
      <c r="F60" s="220">
        <f>СР_3!F32</f>
        <v>17.600000000000001</v>
      </c>
      <c r="G60" s="220">
        <f>СР_3!G32</f>
        <v>9.6</v>
      </c>
      <c r="H60" s="220">
        <f>СР_3!H32</f>
        <v>266.2</v>
      </c>
      <c r="I60" s="220">
        <f>СР_3!I32</f>
        <v>0.04</v>
      </c>
      <c r="J60" s="220">
        <f>СР_3!J32</f>
        <v>0.12</v>
      </c>
      <c r="K60" s="220">
        <f>СР_3!K32</f>
        <v>2.2200000000000002</v>
      </c>
      <c r="L60" s="220">
        <f>СР_3!L32</f>
        <v>0</v>
      </c>
      <c r="M60" s="220">
        <f>СР_3!M32</f>
        <v>0.56000000000000005</v>
      </c>
      <c r="N60" s="220">
        <f>СР_3!N32</f>
        <v>32</v>
      </c>
      <c r="O60" s="220">
        <f>СР_3!O32</f>
        <v>184</v>
      </c>
      <c r="P60" s="220">
        <f>СР_3!P32</f>
        <v>26</v>
      </c>
      <c r="Q60" s="220">
        <f>СР_3!Q32</f>
        <v>2.36</v>
      </c>
      <c r="R60" s="220">
        <f>СР_3!R32</f>
        <v>294</v>
      </c>
      <c r="S60" s="220">
        <f>СР_3!S32</f>
        <v>36</v>
      </c>
      <c r="T60" s="220">
        <f>СР_3!T32</f>
        <v>1.96</v>
      </c>
      <c r="U60" s="220">
        <f>СР_3!U32</f>
        <v>170</v>
      </c>
    </row>
    <row r="61" spans="1:21" ht="26.25" x14ac:dyDescent="0.25">
      <c r="A61" s="283"/>
      <c r="B61" s="275"/>
      <c r="C61" s="6" t="str">
        <f>СР_3!$C$33</f>
        <v>Говядина 1 категории без кости 91,2/91,2</v>
      </c>
      <c r="D61" s="296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</row>
    <row r="62" spans="1:21" x14ac:dyDescent="0.25">
      <c r="A62" s="283"/>
      <c r="B62" s="275"/>
      <c r="C62" s="6" t="str">
        <f>СР_3!C34</f>
        <v>Лук репчатый 15/12</v>
      </c>
      <c r="D62" s="296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</row>
    <row r="63" spans="1:21" ht="27" customHeight="1" x14ac:dyDescent="0.25">
      <c r="A63" s="283"/>
      <c r="B63" s="275"/>
      <c r="C63" s="6" t="str">
        <f>СР_3!C35</f>
        <v>Рисовая крупа 12/12</v>
      </c>
      <c r="D63" s="296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</row>
    <row r="64" spans="1:21" ht="25.5" customHeight="1" x14ac:dyDescent="0.25">
      <c r="A64" s="283"/>
      <c r="B64" s="275"/>
      <c r="C64" s="6" t="str">
        <f>СР_3!C36</f>
        <v>молоко 16,8/16,8</v>
      </c>
      <c r="D64" s="296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</row>
    <row r="65" spans="1:21" ht="25.5" customHeight="1" x14ac:dyDescent="0.25">
      <c r="A65" s="283"/>
      <c r="B65" s="275"/>
      <c r="C65" s="6" t="str">
        <f>СР_3!C37</f>
        <v>масло подсоленечное 4,8/4,8</v>
      </c>
      <c r="D65" s="296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</row>
    <row r="66" spans="1:21" ht="27" customHeight="1" x14ac:dyDescent="0.25">
      <c r="A66" s="283"/>
      <c r="B66" s="286"/>
      <c r="C66" s="6" t="str">
        <f>СР_3!C38</f>
        <v>Соль йодированная 0,6/0,6</v>
      </c>
      <c r="D66" s="297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</row>
    <row r="67" spans="1:21" ht="27" customHeight="1" x14ac:dyDescent="0.25">
      <c r="A67" s="284"/>
      <c r="B67" s="187"/>
      <c r="C67" s="206" t="str">
        <f>ПН_1!C31</f>
        <v>Каша гречневая рассыпчатая</v>
      </c>
      <c r="D67" s="295">
        <f>ПН_1!D31</f>
        <v>180</v>
      </c>
      <c r="E67" s="220">
        <f>ПН_1!E31</f>
        <v>10.1</v>
      </c>
      <c r="F67" s="220">
        <f>ПН_1!F31</f>
        <v>7.6</v>
      </c>
      <c r="G67" s="220">
        <f>ПН_1!G31</f>
        <v>43.2</v>
      </c>
      <c r="H67" s="220">
        <f>ПН_1!H31</f>
        <v>380.4</v>
      </c>
      <c r="I67" s="220">
        <f>ПН_1!I31</f>
        <v>0.25</v>
      </c>
      <c r="J67" s="220">
        <f>ПН_1!J31</f>
        <v>0.12</v>
      </c>
      <c r="K67" s="220">
        <f>ПН_1!K31</f>
        <v>19.2</v>
      </c>
      <c r="L67" s="220">
        <f>ПН_1!L31</f>
        <v>0.09</v>
      </c>
      <c r="M67" s="220">
        <f>ПН_1!M31</f>
        <v>0</v>
      </c>
      <c r="N67" s="220">
        <f>ПН_1!N31</f>
        <v>15</v>
      </c>
      <c r="O67" s="220">
        <f>ПН_1!O31</f>
        <v>181</v>
      </c>
      <c r="P67" s="220">
        <f>ПН_1!P31</f>
        <v>120</v>
      </c>
      <c r="Q67" s="220">
        <f>ПН_1!Q31</f>
        <v>4.04</v>
      </c>
      <c r="R67" s="220">
        <f>ПН_1!R31</f>
        <v>219</v>
      </c>
      <c r="S67" s="220">
        <f>ПН_1!S31</f>
        <v>22</v>
      </c>
      <c r="T67" s="220">
        <f>ПН_1!T31</f>
        <v>3.52</v>
      </c>
      <c r="U67" s="220">
        <f>ПН_1!U31</f>
        <v>116</v>
      </c>
    </row>
    <row r="68" spans="1:21" ht="27" customHeight="1" x14ac:dyDescent="0.25">
      <c r="A68" s="284"/>
      <c r="B68" s="187"/>
      <c r="C68" s="205" t="str">
        <f>ПН_1!C32</f>
        <v>Крупа гречневая 83/83</v>
      </c>
      <c r="D68" s="296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</row>
    <row r="69" spans="1:21" ht="27" customHeight="1" x14ac:dyDescent="0.25">
      <c r="A69" s="284"/>
      <c r="B69" s="187"/>
      <c r="C69" s="205" t="str">
        <f>ПН_1!C33</f>
        <v>Масло сливочное 8,2/8,2</v>
      </c>
      <c r="D69" s="296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</row>
    <row r="70" spans="1:21" ht="27" customHeight="1" x14ac:dyDescent="0.25">
      <c r="A70" s="284"/>
      <c r="B70" s="187"/>
      <c r="C70" s="205" t="str">
        <f>ПН_1!C34</f>
        <v>Вода 122,4/122,4</v>
      </c>
      <c r="D70" s="297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</row>
    <row r="71" spans="1:21" x14ac:dyDescent="0.25">
      <c r="A71" s="284"/>
      <c r="B71" s="77"/>
      <c r="C71" s="90" t="s">
        <v>29</v>
      </c>
      <c r="D71" s="71">
        <v>70</v>
      </c>
      <c r="E71" s="71">
        <v>7.48</v>
      </c>
      <c r="F71" s="71">
        <v>3.17</v>
      </c>
      <c r="G71" s="71">
        <v>33.270000000000003</v>
      </c>
      <c r="H71" s="71">
        <v>191.8</v>
      </c>
      <c r="I71" s="71">
        <v>0.28000000000000003</v>
      </c>
      <c r="J71" s="76">
        <v>0.15</v>
      </c>
      <c r="K71" s="76">
        <v>0</v>
      </c>
      <c r="L71" s="71">
        <v>0</v>
      </c>
      <c r="M71" s="71">
        <v>0.1</v>
      </c>
      <c r="N71" s="71">
        <v>87.5</v>
      </c>
      <c r="O71" s="71">
        <v>90.3</v>
      </c>
      <c r="P71" s="71">
        <v>28.7</v>
      </c>
      <c r="Q71" s="71">
        <v>2.52</v>
      </c>
      <c r="R71" s="126">
        <v>156.4</v>
      </c>
      <c r="S71" s="76">
        <v>0</v>
      </c>
      <c r="T71" s="76">
        <v>4.4000000000000004</v>
      </c>
      <c r="U71" s="76">
        <v>0</v>
      </c>
    </row>
    <row r="72" spans="1:21" x14ac:dyDescent="0.25">
      <c r="A72" s="283"/>
      <c r="B72" s="81"/>
      <c r="C72" s="87" t="s">
        <v>103</v>
      </c>
      <c r="D72" s="86">
        <v>60</v>
      </c>
      <c r="E72" s="86">
        <v>5.1100000000000003</v>
      </c>
      <c r="F72" s="86">
        <v>1.99</v>
      </c>
      <c r="G72" s="86">
        <v>29.03</v>
      </c>
      <c r="H72" s="86">
        <v>155.63</v>
      </c>
      <c r="I72" s="86">
        <v>0.24</v>
      </c>
      <c r="J72" s="86">
        <v>0.15</v>
      </c>
      <c r="K72" s="86">
        <v>0</v>
      </c>
      <c r="L72" s="86">
        <v>0</v>
      </c>
      <c r="M72" s="86">
        <v>0.24</v>
      </c>
      <c r="N72" s="86">
        <v>43.75</v>
      </c>
      <c r="O72" s="86">
        <v>78.13</v>
      </c>
      <c r="P72" s="86">
        <v>25</v>
      </c>
      <c r="Q72" s="86">
        <v>1.75</v>
      </c>
      <c r="R72" s="86">
        <v>183</v>
      </c>
      <c r="S72" s="86">
        <v>0</v>
      </c>
      <c r="T72" s="86">
        <v>5.4</v>
      </c>
      <c r="U72" s="86">
        <v>25.5</v>
      </c>
    </row>
    <row r="73" spans="1:21" x14ac:dyDescent="0.25">
      <c r="A73" s="283"/>
      <c r="B73" s="6"/>
      <c r="C73" s="39" t="s">
        <v>52</v>
      </c>
      <c r="D73" s="4">
        <f t="shared" ref="D73:U73" si="3">SUM(D60:D72)</f>
        <v>430</v>
      </c>
      <c r="E73" s="26">
        <f t="shared" si="3"/>
        <v>40.090000000000003</v>
      </c>
      <c r="F73" s="26">
        <f t="shared" si="3"/>
        <v>30.360000000000003</v>
      </c>
      <c r="G73" s="26">
        <f t="shared" si="3"/>
        <v>115.10000000000001</v>
      </c>
      <c r="H73" s="26">
        <f t="shared" si="3"/>
        <v>994.02999999999986</v>
      </c>
      <c r="I73" s="26">
        <f t="shared" si="3"/>
        <v>0.81</v>
      </c>
      <c r="J73" s="26">
        <f t="shared" si="3"/>
        <v>0.54</v>
      </c>
      <c r="K73" s="26">
        <f t="shared" si="3"/>
        <v>21.419999999999998</v>
      </c>
      <c r="L73" s="26">
        <f t="shared" si="3"/>
        <v>0.09</v>
      </c>
      <c r="M73" s="26">
        <f t="shared" si="3"/>
        <v>0.9</v>
      </c>
      <c r="N73" s="26">
        <f t="shared" si="3"/>
        <v>178.25</v>
      </c>
      <c r="O73" s="26">
        <f t="shared" si="3"/>
        <v>533.43000000000006</v>
      </c>
      <c r="P73" s="26">
        <f t="shared" si="3"/>
        <v>199.7</v>
      </c>
      <c r="Q73" s="26">
        <f t="shared" si="3"/>
        <v>10.67</v>
      </c>
      <c r="R73" s="26">
        <f t="shared" si="3"/>
        <v>852.4</v>
      </c>
      <c r="S73" s="26">
        <f t="shared" si="3"/>
        <v>58</v>
      </c>
      <c r="T73" s="26">
        <f t="shared" si="3"/>
        <v>15.280000000000001</v>
      </c>
      <c r="U73" s="26">
        <f t="shared" si="3"/>
        <v>311.5</v>
      </c>
    </row>
    <row r="74" spans="1:21" ht="38.25" customHeight="1" x14ac:dyDescent="0.25">
      <c r="A74" s="233" t="s">
        <v>50</v>
      </c>
      <c r="B74" s="146" t="s">
        <v>107</v>
      </c>
      <c r="C74" s="43" t="s">
        <v>310</v>
      </c>
      <c r="D74" s="147">
        <v>200</v>
      </c>
      <c r="E74" s="147">
        <v>5.6</v>
      </c>
      <c r="F74" s="147">
        <v>6.38</v>
      </c>
      <c r="G74" s="147">
        <v>8.18</v>
      </c>
      <c r="H74" s="147">
        <v>112.52</v>
      </c>
      <c r="I74" s="147">
        <v>0.08</v>
      </c>
      <c r="J74" s="147">
        <v>0.02</v>
      </c>
      <c r="K74" s="147">
        <v>0.04</v>
      </c>
      <c r="L74" s="147">
        <v>3.6</v>
      </c>
      <c r="M74" s="147">
        <v>1.4</v>
      </c>
      <c r="N74" s="147">
        <v>240</v>
      </c>
      <c r="O74" s="147">
        <v>180</v>
      </c>
      <c r="P74" s="147">
        <v>28</v>
      </c>
      <c r="Q74" s="147">
        <v>0.2</v>
      </c>
      <c r="R74" s="147">
        <v>135</v>
      </c>
      <c r="S74" s="147">
        <v>1</v>
      </c>
      <c r="T74" s="147">
        <v>3.7</v>
      </c>
      <c r="U74" s="147">
        <v>0</v>
      </c>
    </row>
    <row r="75" spans="1:21" x14ac:dyDescent="0.25">
      <c r="A75" s="235"/>
      <c r="B75" s="50"/>
      <c r="C75" s="117" t="s">
        <v>52</v>
      </c>
      <c r="D75" s="4">
        <f t="shared" ref="D75:U75" si="4">SUM(D74:D74)</f>
        <v>200</v>
      </c>
      <c r="E75" s="4">
        <f t="shared" si="4"/>
        <v>5.6</v>
      </c>
      <c r="F75" s="4">
        <f t="shared" si="4"/>
        <v>6.38</v>
      </c>
      <c r="G75" s="4">
        <f t="shared" si="4"/>
        <v>8.18</v>
      </c>
      <c r="H75" s="4">
        <f t="shared" si="4"/>
        <v>112.52</v>
      </c>
      <c r="I75" s="4">
        <f t="shared" si="4"/>
        <v>0.08</v>
      </c>
      <c r="J75" s="4">
        <f t="shared" si="4"/>
        <v>0.02</v>
      </c>
      <c r="K75" s="4">
        <f t="shared" si="4"/>
        <v>0.04</v>
      </c>
      <c r="L75" s="4">
        <f t="shared" si="4"/>
        <v>3.6</v>
      </c>
      <c r="M75" s="4">
        <f t="shared" si="4"/>
        <v>1.4</v>
      </c>
      <c r="N75" s="4">
        <f t="shared" si="4"/>
        <v>240</v>
      </c>
      <c r="O75" s="4">
        <f t="shared" si="4"/>
        <v>180</v>
      </c>
      <c r="P75" s="4">
        <f t="shared" si="4"/>
        <v>28</v>
      </c>
      <c r="Q75" s="4">
        <f t="shared" si="4"/>
        <v>0.2</v>
      </c>
      <c r="R75" s="4">
        <f t="shared" si="4"/>
        <v>135</v>
      </c>
      <c r="S75" s="4">
        <f t="shared" si="4"/>
        <v>1</v>
      </c>
      <c r="T75" s="4">
        <f t="shared" si="4"/>
        <v>3.7</v>
      </c>
      <c r="U75" s="4">
        <f t="shared" si="4"/>
        <v>0</v>
      </c>
    </row>
    <row r="76" spans="1:21" x14ac:dyDescent="0.25">
      <c r="A76" s="5"/>
      <c r="B76" s="6"/>
      <c r="C76" s="28" t="s">
        <v>53</v>
      </c>
      <c r="D76" s="24">
        <f t="shared" ref="D76:U76" si="5">SUM(D75,D73,D59,D48,D18)</f>
        <v>1643.3</v>
      </c>
      <c r="E76" s="24">
        <f t="shared" si="5"/>
        <v>105.42</v>
      </c>
      <c r="F76" s="24">
        <f t="shared" si="5"/>
        <v>63.660000000000004</v>
      </c>
      <c r="G76" s="24">
        <f t="shared" si="5"/>
        <v>375.71</v>
      </c>
      <c r="H76" s="24">
        <f t="shared" si="5"/>
        <v>2489.62</v>
      </c>
      <c r="I76" s="24">
        <f t="shared" si="5"/>
        <v>1.76</v>
      </c>
      <c r="J76" s="24">
        <f t="shared" si="5"/>
        <v>1.8280000000000001</v>
      </c>
      <c r="K76" s="24">
        <f t="shared" si="5"/>
        <v>145.24</v>
      </c>
      <c r="L76" s="24">
        <f t="shared" si="5"/>
        <v>5.34</v>
      </c>
      <c r="M76" s="24">
        <f t="shared" si="5"/>
        <v>89.909999999999982</v>
      </c>
      <c r="N76" s="24">
        <f t="shared" si="5"/>
        <v>847.94</v>
      </c>
      <c r="O76" s="24">
        <f t="shared" si="5"/>
        <v>1269.47</v>
      </c>
      <c r="P76" s="24">
        <f t="shared" si="5"/>
        <v>367.28999999999996</v>
      </c>
      <c r="Q76" s="24">
        <f t="shared" si="5"/>
        <v>22.720000000000002</v>
      </c>
      <c r="R76" s="24">
        <f t="shared" si="5"/>
        <v>2326.4000000000005</v>
      </c>
      <c r="S76" s="24">
        <f t="shared" si="5"/>
        <v>93.1</v>
      </c>
      <c r="T76" s="24">
        <f t="shared" si="5"/>
        <v>67.06</v>
      </c>
      <c r="U76" s="24">
        <f t="shared" si="5"/>
        <v>710.56</v>
      </c>
    </row>
  </sheetData>
  <mergeCells count="183">
    <mergeCell ref="D67:D70"/>
    <mergeCell ref="E67:E70"/>
    <mergeCell ref="F67:F70"/>
    <mergeCell ref="G67:G70"/>
    <mergeCell ref="H67:H70"/>
    <mergeCell ref="I67:I70"/>
    <mergeCell ref="J67:J70"/>
    <mergeCell ref="K67:K70"/>
    <mergeCell ref="L67:L70"/>
    <mergeCell ref="M67:M70"/>
    <mergeCell ref="N67:N70"/>
    <mergeCell ref="O67:O70"/>
    <mergeCell ref="P67:P70"/>
    <mergeCell ref="Q67:Q70"/>
    <mergeCell ref="R67:R70"/>
    <mergeCell ref="S67:S70"/>
    <mergeCell ref="T67:T70"/>
    <mergeCell ref="U67:U70"/>
    <mergeCell ref="Q14:Q17"/>
    <mergeCell ref="R14:R17"/>
    <mergeCell ref="S14:S17"/>
    <mergeCell ref="T14:T17"/>
    <mergeCell ref="B14:B17"/>
    <mergeCell ref="D14:D17"/>
    <mergeCell ref="E14:E17"/>
    <mergeCell ref="F14:F17"/>
    <mergeCell ref="G14:G17"/>
    <mergeCell ref="H14:H17"/>
    <mergeCell ref="I14:I17"/>
    <mergeCell ref="J14:J17"/>
    <mergeCell ref="K14:K17"/>
    <mergeCell ref="P19:P29"/>
    <mergeCell ref="N19:N29"/>
    <mergeCell ref="U14:U17"/>
    <mergeCell ref="Q19:Q29"/>
    <mergeCell ref="J30:J36"/>
    <mergeCell ref="K30:K36"/>
    <mergeCell ref="L30:L36"/>
    <mergeCell ref="J37:J40"/>
    <mergeCell ref="K37:K40"/>
    <mergeCell ref="L37:L40"/>
    <mergeCell ref="P30:P36"/>
    <mergeCell ref="K19:K29"/>
    <mergeCell ref="L19:L29"/>
    <mergeCell ref="R19:R29"/>
    <mergeCell ref="S19:S29"/>
    <mergeCell ref="T19:T29"/>
    <mergeCell ref="Q30:Q36"/>
    <mergeCell ref="U19:U29"/>
    <mergeCell ref="O19:O29"/>
    <mergeCell ref="R30:R36"/>
    <mergeCell ref="S30:S36"/>
    <mergeCell ref="T30:T36"/>
    <mergeCell ref="Q37:Q40"/>
    <mergeCell ref="R37:R40"/>
    <mergeCell ref="A60:A73"/>
    <mergeCell ref="T49:T57"/>
    <mergeCell ref="R60:R66"/>
    <mergeCell ref="S60:S66"/>
    <mergeCell ref="T60:T66"/>
    <mergeCell ref="I49:I57"/>
    <mergeCell ref="A74:A75"/>
    <mergeCell ref="A49:A59"/>
    <mergeCell ref="A19:A47"/>
    <mergeCell ref="P41:P45"/>
    <mergeCell ref="P49:P57"/>
    <mergeCell ref="I41:I45"/>
    <mergeCell ref="M41:M45"/>
    <mergeCell ref="N41:N45"/>
    <mergeCell ref="O41:O45"/>
    <mergeCell ref="N30:N36"/>
    <mergeCell ref="O30:O36"/>
    <mergeCell ref="G60:G66"/>
    <mergeCell ref="H60:H66"/>
    <mergeCell ref="I60:I66"/>
    <mergeCell ref="D19:D29"/>
    <mergeCell ref="E19:E29"/>
    <mergeCell ref="F19:F29"/>
    <mergeCell ref="Q60:Q66"/>
    <mergeCell ref="H37:H40"/>
    <mergeCell ref="J41:J45"/>
    <mergeCell ref="K41:K45"/>
    <mergeCell ref="F49:F57"/>
    <mergeCell ref="G49:G57"/>
    <mergeCell ref="H49:H57"/>
    <mergeCell ref="U49:U57"/>
    <mergeCell ref="J49:J57"/>
    <mergeCell ref="K49:K57"/>
    <mergeCell ref="L49:L57"/>
    <mergeCell ref="S37:S40"/>
    <mergeCell ref="G19:G29"/>
    <mergeCell ref="H19:H29"/>
    <mergeCell ref="I19:I29"/>
    <mergeCell ref="M19:M29"/>
    <mergeCell ref="B19:B29"/>
    <mergeCell ref="J19:J29"/>
    <mergeCell ref="T37:T40"/>
    <mergeCell ref="R49:R57"/>
    <mergeCell ref="S49:S57"/>
    <mergeCell ref="B41:B45"/>
    <mergeCell ref="D41:D45"/>
    <mergeCell ref="E41:E45"/>
    <mergeCell ref="F41:F45"/>
    <mergeCell ref="G41:G45"/>
    <mergeCell ref="H41:H45"/>
    <mergeCell ref="I37:I40"/>
    <mergeCell ref="M37:M40"/>
    <mergeCell ref="N37:N40"/>
    <mergeCell ref="L41:L45"/>
    <mergeCell ref="B37:B40"/>
    <mergeCell ref="D37:D40"/>
    <mergeCell ref="E37:E40"/>
    <mergeCell ref="F37:F40"/>
    <mergeCell ref="G37:G40"/>
    <mergeCell ref="U30:U36"/>
    <mergeCell ref="B30:B36"/>
    <mergeCell ref="D30:D36"/>
    <mergeCell ref="E30:E36"/>
    <mergeCell ref="F30:F36"/>
    <mergeCell ref="G30:G36"/>
    <mergeCell ref="H30:H36"/>
    <mergeCell ref="I30:I36"/>
    <mergeCell ref="M30:M36"/>
    <mergeCell ref="B49:B57"/>
    <mergeCell ref="D49:D57"/>
    <mergeCell ref="E49:E57"/>
    <mergeCell ref="D4:D13"/>
    <mergeCell ref="E4:E13"/>
    <mergeCell ref="F4:F13"/>
    <mergeCell ref="G4:G13"/>
    <mergeCell ref="U41:U45"/>
    <mergeCell ref="O37:O40"/>
    <mergeCell ref="P37:P40"/>
    <mergeCell ref="U37:U40"/>
    <mergeCell ref="Q41:Q45"/>
    <mergeCell ref="R41:R45"/>
    <mergeCell ref="S41:S45"/>
    <mergeCell ref="T41:T45"/>
    <mergeCell ref="Q49:Q57"/>
    <mergeCell ref="M49:M57"/>
    <mergeCell ref="N49:N57"/>
    <mergeCell ref="O49:O57"/>
    <mergeCell ref="H4:H13"/>
    <mergeCell ref="I4:I13"/>
    <mergeCell ref="J4:J13"/>
    <mergeCell ref="K4:K13"/>
    <mergeCell ref="L4:L13"/>
    <mergeCell ref="B60:B66"/>
    <mergeCell ref="D60:D66"/>
    <mergeCell ref="E60:E66"/>
    <mergeCell ref="F60:F66"/>
    <mergeCell ref="M60:M66"/>
    <mergeCell ref="N60:N66"/>
    <mergeCell ref="O60:O66"/>
    <mergeCell ref="P60:P66"/>
    <mergeCell ref="U60:U66"/>
    <mergeCell ref="J60:J66"/>
    <mergeCell ref="K60:K66"/>
    <mergeCell ref="L60:L66"/>
    <mergeCell ref="Q4:Q13"/>
    <mergeCell ref="R4:R13"/>
    <mergeCell ref="S4:S13"/>
    <mergeCell ref="T4:T13"/>
    <mergeCell ref="U4:U13"/>
    <mergeCell ref="A4:A17"/>
    <mergeCell ref="A1:U1"/>
    <mergeCell ref="B2:B3"/>
    <mergeCell ref="C2:C3"/>
    <mergeCell ref="D2:D3"/>
    <mergeCell ref="E2:G2"/>
    <mergeCell ref="H2:H3"/>
    <mergeCell ref="I2:M2"/>
    <mergeCell ref="N2:U2"/>
    <mergeCell ref="M4:M13"/>
    <mergeCell ref="N4:N13"/>
    <mergeCell ref="O4:O13"/>
    <mergeCell ref="P4:P13"/>
    <mergeCell ref="B9:B13"/>
    <mergeCell ref="L14:L17"/>
    <mergeCell ref="M14:M17"/>
    <mergeCell ref="N14:N17"/>
    <mergeCell ref="O14:O17"/>
    <mergeCell ref="P14:P17"/>
  </mergeCells>
  <pageMargins left="0.7" right="0.7" top="0.75" bottom="0.75" header="0.3" footer="0.3"/>
  <pageSetup paperSize="9"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topLeftCell="A10" zoomScale="90" zoomScaleNormal="90" workbookViewId="0">
      <selection activeCell="A73" sqref="A73"/>
    </sheetView>
  </sheetViews>
  <sheetFormatPr defaultRowHeight="15" x14ac:dyDescent="0.25"/>
  <cols>
    <col min="1" max="1" width="4.42578125" customWidth="1"/>
    <col min="2" max="2" width="8.28515625" style="37" customWidth="1"/>
    <col min="3" max="3" width="20.28515625" style="37" customWidth="1"/>
    <col min="4" max="4" width="9.5703125" customWidth="1"/>
    <col min="5" max="6" width="7.28515625" customWidth="1"/>
    <col min="7" max="7" width="7.5703125" customWidth="1"/>
    <col min="8" max="8" width="7.85546875" customWidth="1"/>
    <col min="9" max="9" width="7.42578125" customWidth="1"/>
    <col min="10" max="11" width="7.28515625" customWidth="1"/>
    <col min="12" max="12" width="7.85546875" customWidth="1"/>
    <col min="13" max="13" width="8.28515625" customWidth="1"/>
    <col min="14" max="14" width="7.42578125" customWidth="1"/>
    <col min="15" max="15" width="8.28515625" customWidth="1"/>
    <col min="16" max="16" width="7.85546875" customWidth="1"/>
    <col min="17" max="17" width="8" customWidth="1"/>
    <col min="18" max="19" width="7.5703125" customWidth="1"/>
    <col min="20" max="20" width="6.85546875" customWidth="1"/>
    <col min="21" max="21" width="7.28515625" customWidth="1"/>
  </cols>
  <sheetData>
    <row r="1" spans="1:21" x14ac:dyDescent="0.25">
      <c r="A1" s="305" t="s">
        <v>72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1" ht="26.45" customHeight="1" x14ac:dyDescent="0.25">
      <c r="A2" s="16"/>
      <c r="B2" s="273" t="s">
        <v>0</v>
      </c>
      <c r="C2" s="273" t="s">
        <v>1</v>
      </c>
      <c r="D2" s="273" t="s">
        <v>2</v>
      </c>
      <c r="E2" s="273" t="s">
        <v>3</v>
      </c>
      <c r="F2" s="273"/>
      <c r="G2" s="273"/>
      <c r="H2" s="273" t="s">
        <v>4</v>
      </c>
      <c r="I2" s="273" t="s">
        <v>5</v>
      </c>
      <c r="J2" s="273"/>
      <c r="K2" s="273"/>
      <c r="L2" s="273"/>
      <c r="M2" s="273"/>
      <c r="N2" s="273" t="s">
        <v>6</v>
      </c>
      <c r="O2" s="273"/>
      <c r="P2" s="273"/>
      <c r="Q2" s="273"/>
      <c r="R2" s="273"/>
      <c r="S2" s="273"/>
      <c r="T2" s="273"/>
      <c r="U2" s="273"/>
    </row>
    <row r="3" spans="1:21" ht="32.450000000000003" customHeight="1" x14ac:dyDescent="0.25">
      <c r="A3" s="17"/>
      <c r="B3" s="273"/>
      <c r="C3" s="273"/>
      <c r="D3" s="273"/>
      <c r="E3" s="10" t="s">
        <v>7</v>
      </c>
      <c r="F3" s="10" t="s">
        <v>8</v>
      </c>
      <c r="G3" s="10" t="s">
        <v>9</v>
      </c>
      <c r="H3" s="273"/>
      <c r="I3" s="10" t="s">
        <v>10</v>
      </c>
      <c r="J3" s="30" t="s">
        <v>75</v>
      </c>
      <c r="K3" s="30" t="s">
        <v>76</v>
      </c>
      <c r="L3" s="30" t="s">
        <v>77</v>
      </c>
      <c r="M3" s="10" t="s">
        <v>11</v>
      </c>
      <c r="N3" s="10" t="s">
        <v>12</v>
      </c>
      <c r="O3" s="10" t="s">
        <v>13</v>
      </c>
      <c r="P3" s="10" t="s">
        <v>14</v>
      </c>
      <c r="Q3" s="30" t="s">
        <v>15</v>
      </c>
      <c r="R3" s="30" t="s">
        <v>81</v>
      </c>
      <c r="S3" s="30" t="s">
        <v>79</v>
      </c>
      <c r="T3" s="30" t="s">
        <v>80</v>
      </c>
      <c r="U3" s="10" t="s">
        <v>78</v>
      </c>
    </row>
    <row r="4" spans="1:21" x14ac:dyDescent="0.25">
      <c r="A4" s="294" t="s">
        <v>16</v>
      </c>
      <c r="B4" s="293"/>
      <c r="C4" s="28" t="s">
        <v>58</v>
      </c>
      <c r="D4" s="295">
        <v>200</v>
      </c>
      <c r="E4" s="220">
        <v>25.3</v>
      </c>
      <c r="F4" s="220">
        <v>33.299999999999997</v>
      </c>
      <c r="G4" s="220">
        <v>4</v>
      </c>
      <c r="H4" s="220">
        <v>287.3</v>
      </c>
      <c r="I4" s="220">
        <v>7.0000000000000007E-2</v>
      </c>
      <c r="J4" s="220">
        <v>0.46</v>
      </c>
      <c r="K4" s="220">
        <v>222</v>
      </c>
      <c r="L4" s="220">
        <v>2.35</v>
      </c>
      <c r="M4" s="220">
        <v>0.37</v>
      </c>
      <c r="N4" s="220">
        <v>333</v>
      </c>
      <c r="O4" s="220">
        <v>26</v>
      </c>
      <c r="P4" s="220">
        <v>2.23</v>
      </c>
      <c r="Q4" s="220">
        <v>2.23</v>
      </c>
      <c r="R4" s="220">
        <v>39</v>
      </c>
      <c r="S4" s="220">
        <v>28.4</v>
      </c>
      <c r="T4" s="220">
        <v>18</v>
      </c>
      <c r="U4" s="220">
        <v>58</v>
      </c>
    </row>
    <row r="5" spans="1:21" x14ac:dyDescent="0.25">
      <c r="A5" s="294"/>
      <c r="B5" s="293"/>
      <c r="C5" s="6" t="s">
        <v>337</v>
      </c>
      <c r="D5" s="296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6" spans="1:21" x14ac:dyDescent="0.25">
      <c r="A6" s="294"/>
      <c r="B6" s="293"/>
      <c r="C6" s="6" t="s">
        <v>333</v>
      </c>
      <c r="D6" s="296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</row>
    <row r="7" spans="1:21" ht="26.25" x14ac:dyDescent="0.25">
      <c r="A7" s="294"/>
      <c r="B7" s="293"/>
      <c r="C7" s="6" t="s">
        <v>334</v>
      </c>
      <c r="D7" s="296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</row>
    <row r="8" spans="1:21" ht="26.25" x14ac:dyDescent="0.25">
      <c r="A8" s="294"/>
      <c r="B8" s="293"/>
      <c r="C8" s="6" t="s">
        <v>335</v>
      </c>
      <c r="D8" s="296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</row>
    <row r="9" spans="1:21" ht="26.25" x14ac:dyDescent="0.25">
      <c r="A9" s="294"/>
      <c r="B9" s="293"/>
      <c r="C9" s="6" t="s">
        <v>336</v>
      </c>
      <c r="D9" s="297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</row>
    <row r="10" spans="1:21" x14ac:dyDescent="0.25">
      <c r="A10" s="294"/>
      <c r="B10" s="81"/>
      <c r="C10" s="87" t="s">
        <v>19</v>
      </c>
      <c r="D10" s="86">
        <v>30</v>
      </c>
      <c r="E10" s="86">
        <v>3.2</v>
      </c>
      <c r="F10" s="86">
        <v>1.35</v>
      </c>
      <c r="G10" s="86">
        <v>14.3</v>
      </c>
      <c r="H10" s="86">
        <v>82.5</v>
      </c>
      <c r="I10" s="86">
        <v>0.12</v>
      </c>
      <c r="J10" s="86">
        <v>0.9</v>
      </c>
      <c r="K10" s="86">
        <v>0</v>
      </c>
      <c r="L10" s="86">
        <v>0</v>
      </c>
      <c r="M10" s="86">
        <v>0.6</v>
      </c>
      <c r="N10" s="86">
        <v>38.15</v>
      </c>
      <c r="O10" s="86">
        <v>38.799999999999997</v>
      </c>
      <c r="P10" s="86">
        <v>12.3</v>
      </c>
      <c r="Q10" s="86">
        <v>1.5</v>
      </c>
      <c r="R10" s="126">
        <v>156.4</v>
      </c>
      <c r="S10" s="86">
        <v>0</v>
      </c>
      <c r="T10" s="86">
        <v>8.5</v>
      </c>
      <c r="U10" s="86">
        <v>0</v>
      </c>
    </row>
    <row r="11" spans="1:21" ht="15" customHeight="1" x14ac:dyDescent="0.25">
      <c r="A11" s="294"/>
      <c r="B11" s="274"/>
      <c r="C11" s="56" t="s">
        <v>20</v>
      </c>
      <c r="D11" s="220">
        <f t="shared" ref="D11:U11" si="0">D65</f>
        <v>200</v>
      </c>
      <c r="E11" s="220">
        <f t="shared" si="0"/>
        <v>1.6</v>
      </c>
      <c r="F11" s="220">
        <f t="shared" si="0"/>
        <v>6.1</v>
      </c>
      <c r="G11" s="220">
        <f t="shared" si="0"/>
        <v>8.6999999999999993</v>
      </c>
      <c r="H11" s="220">
        <f t="shared" si="0"/>
        <v>50.9</v>
      </c>
      <c r="I11" s="220">
        <f t="shared" si="0"/>
        <v>0.01</v>
      </c>
      <c r="J11" s="220">
        <f t="shared" si="0"/>
        <v>7.0000000000000007E-2</v>
      </c>
      <c r="K11" s="220">
        <f t="shared" si="0"/>
        <v>6.9</v>
      </c>
      <c r="L11" s="220">
        <f t="shared" si="0"/>
        <v>0</v>
      </c>
      <c r="M11" s="220">
        <f t="shared" si="0"/>
        <v>0.3</v>
      </c>
      <c r="N11" s="220">
        <f t="shared" si="0"/>
        <v>57</v>
      </c>
      <c r="O11" s="220">
        <f t="shared" si="0"/>
        <v>46</v>
      </c>
      <c r="P11" s="220">
        <f t="shared" si="0"/>
        <v>9.9</v>
      </c>
      <c r="Q11" s="220">
        <f t="shared" si="0"/>
        <v>0.77</v>
      </c>
      <c r="R11" s="220">
        <f t="shared" si="0"/>
        <v>81.3</v>
      </c>
      <c r="S11" s="220">
        <f t="shared" si="0"/>
        <v>4.5</v>
      </c>
      <c r="T11" s="220">
        <f t="shared" si="0"/>
        <v>0.88</v>
      </c>
      <c r="U11" s="220">
        <f t="shared" si="0"/>
        <v>10</v>
      </c>
    </row>
    <row r="12" spans="1:21" ht="25.5" x14ac:dyDescent="0.25">
      <c r="A12" s="294"/>
      <c r="B12" s="275"/>
      <c r="C12" s="148" t="str">
        <f>C66</f>
        <v>чай черный байховый 1/1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</row>
    <row r="13" spans="1:21" x14ac:dyDescent="0.25">
      <c r="A13" s="294"/>
      <c r="B13" s="275"/>
      <c r="C13" s="148" t="str">
        <f>C68</f>
        <v>Вода 150/150</v>
      </c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</row>
    <row r="14" spans="1:21" x14ac:dyDescent="0.25">
      <c r="A14" s="294"/>
      <c r="B14" s="286"/>
      <c r="C14" s="148" t="str">
        <f>C69</f>
        <v>Сахар 7/7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</row>
    <row r="15" spans="1:21" x14ac:dyDescent="0.25">
      <c r="A15" s="294"/>
      <c r="B15" s="81"/>
      <c r="C15" s="87" t="s">
        <v>22</v>
      </c>
      <c r="D15" s="47">
        <f t="shared" ref="D15:U15" si="1">SUM(D4:D14)</f>
        <v>430</v>
      </c>
      <c r="E15" s="47">
        <f t="shared" si="1"/>
        <v>30.1</v>
      </c>
      <c r="F15" s="47">
        <f t="shared" si="1"/>
        <v>40.75</v>
      </c>
      <c r="G15" s="47">
        <f t="shared" si="1"/>
        <v>27</v>
      </c>
      <c r="H15" s="47">
        <f t="shared" si="1"/>
        <v>420.7</v>
      </c>
      <c r="I15" s="47">
        <f t="shared" si="1"/>
        <v>0.2</v>
      </c>
      <c r="J15" s="47">
        <f t="shared" si="1"/>
        <v>1.4300000000000002</v>
      </c>
      <c r="K15" s="47">
        <f t="shared" si="1"/>
        <v>228.9</v>
      </c>
      <c r="L15" s="47">
        <f t="shared" si="1"/>
        <v>2.35</v>
      </c>
      <c r="M15" s="47">
        <f t="shared" si="1"/>
        <v>1.27</v>
      </c>
      <c r="N15" s="47">
        <f t="shared" si="1"/>
        <v>428.15</v>
      </c>
      <c r="O15" s="47">
        <f t="shared" si="1"/>
        <v>110.8</v>
      </c>
      <c r="P15" s="47">
        <f t="shared" si="1"/>
        <v>24.43</v>
      </c>
      <c r="Q15" s="47">
        <f t="shared" si="1"/>
        <v>4.5</v>
      </c>
      <c r="R15" s="47">
        <f t="shared" si="1"/>
        <v>276.7</v>
      </c>
      <c r="S15" s="47">
        <f t="shared" si="1"/>
        <v>32.9</v>
      </c>
      <c r="T15" s="47">
        <f t="shared" si="1"/>
        <v>27.38</v>
      </c>
      <c r="U15" s="47">
        <f t="shared" si="1"/>
        <v>68</v>
      </c>
    </row>
    <row r="16" spans="1:21" x14ac:dyDescent="0.25">
      <c r="A16" s="294" t="s">
        <v>23</v>
      </c>
      <c r="B16" s="299"/>
      <c r="C16" s="46" t="str">
        <f>ПН_1!C14</f>
        <v>Суп с лапшой</v>
      </c>
      <c r="D16" s="273">
        <f>ПН_1!D14</f>
        <v>220</v>
      </c>
      <c r="E16" s="278">
        <f>ПН_1!E14</f>
        <v>4.62</v>
      </c>
      <c r="F16" s="278">
        <f>ПН_1!F14</f>
        <v>7.28</v>
      </c>
      <c r="G16" s="278">
        <f>ПН_1!G14</f>
        <v>18.399999999999999</v>
      </c>
      <c r="H16" s="278">
        <f>ПН_1!H14</f>
        <v>145.54</v>
      </c>
      <c r="I16" s="278">
        <f>ПН_1!I14</f>
        <v>0.05</v>
      </c>
      <c r="J16" s="278">
        <f>ПН_1!J14</f>
        <v>0.04</v>
      </c>
      <c r="K16" s="278">
        <f>ПН_1!K14</f>
        <v>101</v>
      </c>
      <c r="L16" s="278">
        <f>ПН_1!L14</f>
        <v>0.05</v>
      </c>
      <c r="M16" s="278">
        <f>ПН_1!M14</f>
        <v>3.7</v>
      </c>
      <c r="N16" s="278">
        <f>ПН_1!N14</f>
        <v>10.4</v>
      </c>
      <c r="O16" s="278">
        <f>ПН_1!O14</f>
        <v>36</v>
      </c>
      <c r="P16" s="278">
        <f>ПН_1!P14</f>
        <v>12.8</v>
      </c>
      <c r="Q16" s="278">
        <f>ПН_1!Q14</f>
        <v>0.54</v>
      </c>
      <c r="R16" s="278">
        <f>ПН_1!R14</f>
        <v>222.2</v>
      </c>
      <c r="S16" s="278">
        <f>ПН_1!S14</f>
        <v>10.199999999999999</v>
      </c>
      <c r="T16" s="278">
        <f>ПН_1!T14</f>
        <v>0.95</v>
      </c>
      <c r="U16" s="278">
        <f>ПН_1!U14</f>
        <v>121.2</v>
      </c>
    </row>
    <row r="17" spans="1:21" x14ac:dyDescent="0.25">
      <c r="A17" s="294"/>
      <c r="B17" s="299"/>
      <c r="C17" s="84" t="str">
        <f>ПН_1!C15</f>
        <v>Картофель 54,4/40</v>
      </c>
      <c r="D17" s="273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</row>
    <row r="18" spans="1:21" x14ac:dyDescent="0.25">
      <c r="A18" s="294"/>
      <c r="B18" s="299"/>
      <c r="C18" s="84" t="str">
        <f>ПН_1!C16</f>
        <v>Лук репчатый 10/8</v>
      </c>
      <c r="D18" s="273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</row>
    <row r="19" spans="1:21" x14ac:dyDescent="0.25">
      <c r="A19" s="294"/>
      <c r="B19" s="299"/>
      <c r="C19" s="84" t="str">
        <f>ПН_1!C17</f>
        <v>Морковь 10/8</v>
      </c>
      <c r="D19" s="273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</row>
    <row r="20" spans="1:21" ht="25.5" x14ac:dyDescent="0.25">
      <c r="A20" s="294"/>
      <c r="B20" s="299"/>
      <c r="C20" s="84" t="str">
        <f>ПН_1!C18</f>
        <v>Масло подсолнечное 2/2</v>
      </c>
      <c r="D20" s="273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</row>
    <row r="21" spans="1:21" ht="22.5" customHeight="1" x14ac:dyDescent="0.25">
      <c r="A21" s="294"/>
      <c r="B21" s="299"/>
      <c r="C21" s="84" t="str">
        <f>ПН_1!C19</f>
        <v xml:space="preserve">Лавровый лист 0,04/0,04 </v>
      </c>
      <c r="D21" s="273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</row>
    <row r="22" spans="1:21" x14ac:dyDescent="0.25">
      <c r="A22" s="294"/>
      <c r="B22" s="299"/>
      <c r="C22" s="84" t="str">
        <f>ПН_1!C20</f>
        <v>Соль 0,18/0,18</v>
      </c>
      <c r="D22" s="273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</row>
    <row r="23" spans="1:21" x14ac:dyDescent="0.25">
      <c r="A23" s="294"/>
      <c r="B23" s="299"/>
      <c r="C23" s="84" t="str">
        <f>ПН_1!C21</f>
        <v>Бульон(вода) 150/150</v>
      </c>
      <c r="D23" s="273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</row>
    <row r="24" spans="1:21" ht="25.5" x14ac:dyDescent="0.25">
      <c r="A24" s="294"/>
      <c r="B24" s="299"/>
      <c r="C24" s="84" t="str">
        <f>ПН_1!C22</f>
        <v>макаронные изделия 61,2/61,2</v>
      </c>
      <c r="D24" s="273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</row>
    <row r="25" spans="1:21" x14ac:dyDescent="0.25">
      <c r="A25" s="294"/>
      <c r="B25" s="299"/>
      <c r="C25" s="84" t="str">
        <f>ПН_1!C23</f>
        <v>Вода 9,2/9,2</v>
      </c>
      <c r="D25" s="273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</row>
    <row r="26" spans="1:21" x14ac:dyDescent="0.25">
      <c r="A26" s="294"/>
      <c r="B26" s="299"/>
      <c r="C26" s="84" t="s">
        <v>154</v>
      </c>
      <c r="D26" s="273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</row>
    <row r="27" spans="1:21" x14ac:dyDescent="0.25">
      <c r="A27" s="294"/>
      <c r="B27" s="274"/>
      <c r="C27" s="43" t="s">
        <v>362</v>
      </c>
      <c r="D27" s="237">
        <v>220</v>
      </c>
      <c r="E27" s="226">
        <v>4.62</v>
      </c>
      <c r="F27" s="226">
        <v>7.28</v>
      </c>
      <c r="G27" s="226">
        <v>18.399999999999999</v>
      </c>
      <c r="H27" s="226">
        <v>145.54</v>
      </c>
      <c r="I27" s="226">
        <v>0.05</v>
      </c>
      <c r="J27" s="268">
        <v>0.04</v>
      </c>
      <c r="K27" s="268">
        <v>101</v>
      </c>
      <c r="L27" s="268">
        <v>0.05</v>
      </c>
      <c r="M27" s="226">
        <v>3.7</v>
      </c>
      <c r="N27" s="226">
        <v>10.4</v>
      </c>
      <c r="O27" s="226">
        <v>36</v>
      </c>
      <c r="P27" s="226">
        <v>12.8</v>
      </c>
      <c r="Q27" s="226">
        <v>0.54</v>
      </c>
      <c r="R27" s="268">
        <v>222.2</v>
      </c>
      <c r="S27" s="268">
        <v>10.199999999999999</v>
      </c>
      <c r="T27" s="268">
        <v>0.95</v>
      </c>
      <c r="U27" s="226">
        <v>121.2</v>
      </c>
    </row>
    <row r="28" spans="1:21" x14ac:dyDescent="0.25">
      <c r="A28" s="294"/>
      <c r="B28" s="275"/>
      <c r="C28" s="210" t="s">
        <v>109</v>
      </c>
      <c r="D28" s="237"/>
      <c r="E28" s="226"/>
      <c r="F28" s="226"/>
      <c r="G28" s="226"/>
      <c r="H28" s="226"/>
      <c r="I28" s="226"/>
      <c r="J28" s="269"/>
      <c r="K28" s="269"/>
      <c r="L28" s="269"/>
      <c r="M28" s="226"/>
      <c r="N28" s="226"/>
      <c r="O28" s="226"/>
      <c r="P28" s="226"/>
      <c r="Q28" s="226"/>
      <c r="R28" s="269"/>
      <c r="S28" s="269"/>
      <c r="T28" s="269"/>
      <c r="U28" s="226"/>
    </row>
    <row r="29" spans="1:21" x14ac:dyDescent="0.25">
      <c r="A29" s="294"/>
      <c r="B29" s="275"/>
      <c r="C29" s="210" t="s">
        <v>25</v>
      </c>
      <c r="D29" s="237"/>
      <c r="E29" s="226"/>
      <c r="F29" s="226"/>
      <c r="G29" s="226"/>
      <c r="H29" s="226"/>
      <c r="I29" s="226"/>
      <c r="J29" s="269"/>
      <c r="K29" s="269"/>
      <c r="L29" s="269"/>
      <c r="M29" s="226"/>
      <c r="N29" s="226"/>
      <c r="O29" s="226"/>
      <c r="P29" s="226"/>
      <c r="Q29" s="226"/>
      <c r="R29" s="269"/>
      <c r="S29" s="269"/>
      <c r="T29" s="269"/>
      <c r="U29" s="226"/>
    </row>
    <row r="30" spans="1:21" x14ac:dyDescent="0.25">
      <c r="A30" s="294"/>
      <c r="B30" s="275"/>
      <c r="C30" s="210" t="s">
        <v>24</v>
      </c>
      <c r="D30" s="237"/>
      <c r="E30" s="226"/>
      <c r="F30" s="226"/>
      <c r="G30" s="226"/>
      <c r="H30" s="226"/>
      <c r="I30" s="226"/>
      <c r="J30" s="269"/>
      <c r="K30" s="269"/>
      <c r="L30" s="269"/>
      <c r="M30" s="226"/>
      <c r="N30" s="226"/>
      <c r="O30" s="226"/>
      <c r="P30" s="226"/>
      <c r="Q30" s="226"/>
      <c r="R30" s="269"/>
      <c r="S30" s="269"/>
      <c r="T30" s="269"/>
      <c r="U30" s="226"/>
    </row>
    <row r="31" spans="1:21" ht="25.5" x14ac:dyDescent="0.25">
      <c r="A31" s="294"/>
      <c r="B31" s="275"/>
      <c r="C31" s="210" t="s">
        <v>110</v>
      </c>
      <c r="D31" s="237"/>
      <c r="E31" s="226"/>
      <c r="F31" s="226"/>
      <c r="G31" s="226"/>
      <c r="H31" s="226"/>
      <c r="I31" s="226"/>
      <c r="J31" s="269"/>
      <c r="K31" s="269"/>
      <c r="L31" s="269"/>
      <c r="M31" s="226"/>
      <c r="N31" s="226"/>
      <c r="O31" s="226"/>
      <c r="P31" s="226"/>
      <c r="Q31" s="226"/>
      <c r="R31" s="269"/>
      <c r="S31" s="269"/>
      <c r="T31" s="269"/>
      <c r="U31" s="226"/>
    </row>
    <row r="32" spans="1:21" x14ac:dyDescent="0.25">
      <c r="A32" s="294"/>
      <c r="B32" s="275"/>
      <c r="C32" s="210" t="s">
        <v>111</v>
      </c>
      <c r="D32" s="237"/>
      <c r="E32" s="226"/>
      <c r="F32" s="226"/>
      <c r="G32" s="226"/>
      <c r="H32" s="226"/>
      <c r="I32" s="226"/>
      <c r="J32" s="269"/>
      <c r="K32" s="269"/>
      <c r="L32" s="269"/>
      <c r="M32" s="226"/>
      <c r="N32" s="226"/>
      <c r="O32" s="226"/>
      <c r="P32" s="226"/>
      <c r="Q32" s="226"/>
      <c r="R32" s="269"/>
      <c r="S32" s="269"/>
      <c r="T32" s="269"/>
      <c r="U32" s="226"/>
    </row>
    <row r="33" spans="1:21" x14ac:dyDescent="0.25">
      <c r="A33" s="294"/>
      <c r="B33" s="275"/>
      <c r="C33" s="210" t="s">
        <v>112</v>
      </c>
      <c r="D33" s="237"/>
      <c r="E33" s="226"/>
      <c r="F33" s="226"/>
      <c r="G33" s="226"/>
      <c r="H33" s="226"/>
      <c r="I33" s="226"/>
      <c r="J33" s="269"/>
      <c r="K33" s="269"/>
      <c r="L33" s="269"/>
      <c r="M33" s="226"/>
      <c r="N33" s="226"/>
      <c r="O33" s="226"/>
      <c r="P33" s="226"/>
      <c r="Q33" s="226"/>
      <c r="R33" s="269"/>
      <c r="S33" s="269"/>
      <c r="T33" s="269"/>
      <c r="U33" s="226"/>
    </row>
    <row r="34" spans="1:21" x14ac:dyDescent="0.25">
      <c r="A34" s="294"/>
      <c r="B34" s="275"/>
      <c r="C34" s="210" t="s">
        <v>114</v>
      </c>
      <c r="D34" s="237"/>
      <c r="E34" s="226"/>
      <c r="F34" s="226"/>
      <c r="G34" s="226"/>
      <c r="H34" s="226"/>
      <c r="I34" s="226"/>
      <c r="J34" s="269"/>
      <c r="K34" s="269"/>
      <c r="L34" s="269"/>
      <c r="M34" s="226"/>
      <c r="N34" s="226"/>
      <c r="O34" s="226"/>
      <c r="P34" s="226"/>
      <c r="Q34" s="226"/>
      <c r="R34" s="269"/>
      <c r="S34" s="269"/>
      <c r="T34" s="269"/>
      <c r="U34" s="226"/>
    </row>
    <row r="35" spans="1:21" ht="25.5" x14ac:dyDescent="0.25">
      <c r="A35" s="294"/>
      <c r="B35" s="275"/>
      <c r="C35" s="210" t="s">
        <v>363</v>
      </c>
      <c r="D35" s="237"/>
      <c r="E35" s="226"/>
      <c r="F35" s="226"/>
      <c r="G35" s="226"/>
      <c r="H35" s="226"/>
      <c r="I35" s="226"/>
      <c r="J35" s="269"/>
      <c r="K35" s="269"/>
      <c r="L35" s="269"/>
      <c r="M35" s="226"/>
      <c r="N35" s="226"/>
      <c r="O35" s="226"/>
      <c r="P35" s="226"/>
      <c r="Q35" s="226"/>
      <c r="R35" s="269"/>
      <c r="S35" s="269"/>
      <c r="T35" s="269"/>
      <c r="U35" s="226"/>
    </row>
    <row r="36" spans="1:21" x14ac:dyDescent="0.25">
      <c r="A36" s="294"/>
      <c r="B36" s="275"/>
      <c r="C36" s="210" t="s">
        <v>113</v>
      </c>
      <c r="D36" s="237"/>
      <c r="E36" s="226"/>
      <c r="F36" s="226"/>
      <c r="G36" s="226"/>
      <c r="H36" s="226"/>
      <c r="I36" s="226"/>
      <c r="J36" s="269"/>
      <c r="K36" s="269"/>
      <c r="L36" s="269"/>
      <c r="M36" s="226"/>
      <c r="N36" s="226"/>
      <c r="O36" s="226"/>
      <c r="P36" s="226"/>
      <c r="Q36" s="226"/>
      <c r="R36" s="269"/>
      <c r="S36" s="269"/>
      <c r="T36" s="269"/>
      <c r="U36" s="226"/>
    </row>
    <row r="37" spans="1:21" x14ac:dyDescent="0.25">
      <c r="A37" s="294"/>
      <c r="B37" s="211"/>
      <c r="C37" s="28" t="s">
        <v>400</v>
      </c>
      <c r="D37" s="220">
        <v>200</v>
      </c>
      <c r="E37" s="220">
        <v>16.8</v>
      </c>
      <c r="F37" s="220">
        <v>15.2</v>
      </c>
      <c r="G37" s="220">
        <v>12.8</v>
      </c>
      <c r="H37" s="220">
        <v>256.8</v>
      </c>
      <c r="I37" s="220">
        <v>0.06</v>
      </c>
      <c r="J37" s="220">
        <v>0.14000000000000001</v>
      </c>
      <c r="K37" s="220">
        <v>18.36</v>
      </c>
      <c r="L37" s="220">
        <v>0.08</v>
      </c>
      <c r="M37" s="220">
        <v>22</v>
      </c>
      <c r="N37" s="220">
        <v>64</v>
      </c>
      <c r="O37" s="220">
        <v>184</v>
      </c>
      <c r="P37" s="220">
        <v>38</v>
      </c>
      <c r="Q37" s="220">
        <v>2.7</v>
      </c>
      <c r="R37" s="220">
        <v>542</v>
      </c>
      <c r="S37" s="220">
        <v>34</v>
      </c>
      <c r="T37" s="220">
        <v>1.76</v>
      </c>
      <c r="U37" s="220">
        <v>172</v>
      </c>
    </row>
    <row r="38" spans="1:21" ht="15" customHeight="1" x14ac:dyDescent="0.25">
      <c r="A38" s="294"/>
      <c r="B38" s="211"/>
      <c r="C38" s="6" t="s">
        <v>401</v>
      </c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</row>
    <row r="39" spans="1:21" ht="26.25" customHeight="1" x14ac:dyDescent="0.25">
      <c r="A39" s="294"/>
      <c r="B39" s="211"/>
      <c r="C39" s="6" t="s">
        <v>402</v>
      </c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</row>
    <row r="40" spans="1:21" x14ac:dyDescent="0.25">
      <c r="A40" s="294"/>
      <c r="B40" s="211"/>
      <c r="C40" s="6" t="s">
        <v>403</v>
      </c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</row>
    <row r="41" spans="1:21" ht="15" customHeight="1" x14ac:dyDescent="0.25">
      <c r="A41" s="294"/>
      <c r="B41" s="211"/>
      <c r="C41" s="6" t="s">
        <v>404</v>
      </c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</row>
    <row r="42" spans="1:21" x14ac:dyDescent="0.25">
      <c r="A42" s="294"/>
      <c r="B42" s="211"/>
      <c r="C42" s="6" t="s">
        <v>405</v>
      </c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</row>
    <row r="43" spans="1:21" ht="26.25" customHeight="1" x14ac:dyDescent="0.25">
      <c r="A43" s="294"/>
      <c r="B43" s="211"/>
      <c r="C43" s="6" t="s">
        <v>208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</row>
    <row r="44" spans="1:21" x14ac:dyDescent="0.25">
      <c r="A44" s="294"/>
      <c r="B44" s="211"/>
      <c r="C44" s="6" t="s">
        <v>406</v>
      </c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</row>
    <row r="45" spans="1:21" ht="30" customHeight="1" x14ac:dyDescent="0.25">
      <c r="A45" s="294"/>
      <c r="B45" s="270"/>
      <c r="C45" s="48" t="s">
        <v>181</v>
      </c>
      <c r="D45" s="273">
        <v>180</v>
      </c>
      <c r="E45" s="278">
        <v>7.7</v>
      </c>
      <c r="F45" s="278">
        <v>7.8</v>
      </c>
      <c r="G45" s="278">
        <v>42.6</v>
      </c>
      <c r="H45" s="278">
        <v>271.10000000000002</v>
      </c>
      <c r="I45" s="278">
        <v>0.18</v>
      </c>
      <c r="J45" s="278">
        <v>0.03</v>
      </c>
      <c r="K45" s="278">
        <v>21.3</v>
      </c>
      <c r="L45" s="278">
        <v>0.1</v>
      </c>
      <c r="M45" s="278">
        <v>0</v>
      </c>
      <c r="N45" s="278">
        <v>17</v>
      </c>
      <c r="O45" s="278">
        <v>121</v>
      </c>
      <c r="P45" s="278">
        <v>42</v>
      </c>
      <c r="Q45" s="278">
        <v>1.39</v>
      </c>
      <c r="R45" s="278">
        <v>104</v>
      </c>
      <c r="S45" s="278">
        <v>23</v>
      </c>
      <c r="T45" s="278">
        <v>1.46</v>
      </c>
      <c r="U45" s="278">
        <v>217</v>
      </c>
    </row>
    <row r="46" spans="1:21" ht="27" customHeight="1" x14ac:dyDescent="0.25">
      <c r="A46" s="294"/>
      <c r="B46" s="271"/>
      <c r="C46" s="204" t="s">
        <v>348</v>
      </c>
      <c r="D46" s="273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</row>
    <row r="47" spans="1:21" ht="27" customHeight="1" x14ac:dyDescent="0.25">
      <c r="A47" s="294"/>
      <c r="B47" s="271"/>
      <c r="C47" s="204" t="s">
        <v>233</v>
      </c>
      <c r="D47" s="273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</row>
    <row r="48" spans="1:21" ht="26.25" x14ac:dyDescent="0.25">
      <c r="A48" s="294"/>
      <c r="B48" s="271"/>
      <c r="C48" s="34" t="s">
        <v>106</v>
      </c>
      <c r="D48" s="273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</row>
    <row r="49" spans="1:21" x14ac:dyDescent="0.25">
      <c r="A49" s="294"/>
      <c r="B49" s="272"/>
      <c r="C49" s="34" t="s">
        <v>349</v>
      </c>
      <c r="D49" s="273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</row>
    <row r="50" spans="1:21" x14ac:dyDescent="0.25">
      <c r="A50" s="294"/>
      <c r="B50" s="81"/>
      <c r="C50" s="28" t="s">
        <v>29</v>
      </c>
      <c r="D50" s="72">
        <v>60</v>
      </c>
      <c r="E50" s="72">
        <v>6.43</v>
      </c>
      <c r="F50" s="72">
        <v>2.73</v>
      </c>
      <c r="G50" s="72">
        <v>28.64</v>
      </c>
      <c r="H50" s="72">
        <v>165.06</v>
      </c>
      <c r="I50" s="72">
        <v>0.24</v>
      </c>
      <c r="J50" s="72">
        <v>0.18</v>
      </c>
      <c r="K50" s="72">
        <v>0</v>
      </c>
      <c r="L50" s="72">
        <v>0</v>
      </c>
      <c r="M50" s="72">
        <v>0.12</v>
      </c>
      <c r="N50" s="72">
        <v>75.3</v>
      </c>
      <c r="O50" s="72">
        <v>77.709999999999994</v>
      </c>
      <c r="P50" s="72">
        <v>24.69</v>
      </c>
      <c r="Q50" s="72">
        <v>2.17</v>
      </c>
      <c r="R50" s="126">
        <v>156.4</v>
      </c>
      <c r="S50" s="72">
        <v>0</v>
      </c>
      <c r="T50" s="72">
        <v>7.35</v>
      </c>
      <c r="U50" s="72">
        <v>0</v>
      </c>
    </row>
    <row r="51" spans="1:21" x14ac:dyDescent="0.25">
      <c r="A51" s="294"/>
      <c r="B51" s="81"/>
      <c r="C51" s="87" t="s">
        <v>103</v>
      </c>
      <c r="D51" s="86">
        <v>60</v>
      </c>
      <c r="E51" s="86">
        <v>5.1100000000000003</v>
      </c>
      <c r="F51" s="86">
        <v>1.99</v>
      </c>
      <c r="G51" s="86">
        <v>29.03</v>
      </c>
      <c r="H51" s="86">
        <v>155.63</v>
      </c>
      <c r="I51" s="86">
        <v>0.24</v>
      </c>
      <c r="J51" s="86">
        <v>0.15</v>
      </c>
      <c r="K51" s="86">
        <v>0</v>
      </c>
      <c r="L51" s="86">
        <v>0</v>
      </c>
      <c r="M51" s="86">
        <v>0.24</v>
      </c>
      <c r="N51" s="86">
        <v>43.75</v>
      </c>
      <c r="O51" s="86">
        <v>78.13</v>
      </c>
      <c r="P51" s="86">
        <v>25</v>
      </c>
      <c r="Q51" s="86">
        <v>1.75</v>
      </c>
      <c r="R51" s="86">
        <v>183</v>
      </c>
      <c r="S51" s="86">
        <v>0</v>
      </c>
      <c r="T51" s="86">
        <v>5.4</v>
      </c>
      <c r="U51" s="86">
        <v>25.5</v>
      </c>
    </row>
    <row r="52" spans="1:21" x14ac:dyDescent="0.25">
      <c r="A52" s="294"/>
      <c r="B52" s="81"/>
      <c r="C52" s="46" t="s">
        <v>27</v>
      </c>
      <c r="D52" s="80">
        <v>100</v>
      </c>
      <c r="E52" s="80">
        <v>0.48</v>
      </c>
      <c r="F52" s="80">
        <v>0.06</v>
      </c>
      <c r="G52" s="80">
        <v>2.98</v>
      </c>
      <c r="H52" s="80">
        <v>18.399999999999999</v>
      </c>
      <c r="I52" s="106">
        <v>0.03</v>
      </c>
      <c r="J52" s="106">
        <v>0.03</v>
      </c>
      <c r="K52" s="106">
        <v>9.9600000000000009</v>
      </c>
      <c r="L52" s="106">
        <v>0</v>
      </c>
      <c r="M52" s="106">
        <v>9.9600000000000009</v>
      </c>
      <c r="N52" s="106">
        <v>23.25</v>
      </c>
      <c r="O52" s="106">
        <v>41.5</v>
      </c>
      <c r="P52" s="106">
        <v>13.9</v>
      </c>
      <c r="Q52" s="106">
        <v>0.6</v>
      </c>
      <c r="R52" s="106">
        <v>141.1</v>
      </c>
      <c r="S52" s="106">
        <v>8.1</v>
      </c>
      <c r="T52" s="106">
        <v>3</v>
      </c>
      <c r="U52" s="106">
        <v>96.6</v>
      </c>
    </row>
    <row r="53" spans="1:21" x14ac:dyDescent="0.25">
      <c r="A53" s="294"/>
      <c r="B53" s="99"/>
      <c r="C53" s="46" t="s">
        <v>22</v>
      </c>
      <c r="D53" s="99">
        <f t="shared" ref="D53:U53" si="2">SUM(D16:D52)</f>
        <v>1040</v>
      </c>
      <c r="E53" s="22">
        <f t="shared" si="2"/>
        <v>45.76</v>
      </c>
      <c r="F53" s="22">
        <f t="shared" si="2"/>
        <v>42.339999999999996</v>
      </c>
      <c r="G53" s="22">
        <f t="shared" si="2"/>
        <v>152.85</v>
      </c>
      <c r="H53" s="22">
        <f t="shared" si="2"/>
        <v>1158.0700000000002</v>
      </c>
      <c r="I53" s="22">
        <f t="shared" si="2"/>
        <v>0.85</v>
      </c>
      <c r="J53" s="22">
        <f t="shared" si="2"/>
        <v>0.61</v>
      </c>
      <c r="K53" s="22">
        <f t="shared" si="2"/>
        <v>251.62000000000003</v>
      </c>
      <c r="L53" s="22">
        <f t="shared" si="2"/>
        <v>0.28000000000000003</v>
      </c>
      <c r="M53" s="22">
        <f t="shared" si="2"/>
        <v>39.72</v>
      </c>
      <c r="N53" s="22">
        <f t="shared" si="2"/>
        <v>244.1</v>
      </c>
      <c r="O53" s="22">
        <f t="shared" si="2"/>
        <v>574.33999999999992</v>
      </c>
      <c r="P53" s="22">
        <f t="shared" si="2"/>
        <v>169.19</v>
      </c>
      <c r="Q53" s="22">
        <f t="shared" si="2"/>
        <v>9.69</v>
      </c>
      <c r="R53" s="22">
        <f t="shared" si="2"/>
        <v>1570.9</v>
      </c>
      <c r="S53" s="22">
        <f t="shared" si="2"/>
        <v>85.5</v>
      </c>
      <c r="T53" s="22">
        <f t="shared" si="2"/>
        <v>20.869999999999997</v>
      </c>
      <c r="U53" s="22">
        <f t="shared" si="2"/>
        <v>753.5</v>
      </c>
    </row>
    <row r="54" spans="1:21" ht="32.25" customHeight="1" x14ac:dyDescent="0.25">
      <c r="A54" s="294" t="s">
        <v>239</v>
      </c>
      <c r="B54" s="84"/>
      <c r="C54" s="46" t="s">
        <v>59</v>
      </c>
      <c r="D54" s="196">
        <v>185</v>
      </c>
      <c r="E54" s="196">
        <v>0.8</v>
      </c>
      <c r="F54" s="196">
        <v>0.8</v>
      </c>
      <c r="G54" s="196">
        <v>19.600000000000001</v>
      </c>
      <c r="H54" s="196">
        <v>88</v>
      </c>
      <c r="I54" s="196">
        <v>0.06</v>
      </c>
      <c r="J54" s="196">
        <v>0.02</v>
      </c>
      <c r="K54" s="196">
        <v>0.03</v>
      </c>
      <c r="L54" s="196">
        <v>0</v>
      </c>
      <c r="M54" s="196">
        <v>20</v>
      </c>
      <c r="N54" s="196">
        <v>32</v>
      </c>
      <c r="O54" s="196">
        <v>22</v>
      </c>
      <c r="P54" s="196">
        <v>18</v>
      </c>
      <c r="Q54" s="196">
        <v>4.4000000000000004</v>
      </c>
      <c r="R54" s="196">
        <v>278</v>
      </c>
      <c r="S54" s="196">
        <v>2</v>
      </c>
      <c r="T54" s="196">
        <v>0</v>
      </c>
      <c r="U54" s="196">
        <v>8</v>
      </c>
    </row>
    <row r="55" spans="1:21" ht="30" customHeight="1" x14ac:dyDescent="0.25">
      <c r="A55" s="294"/>
      <c r="B55" s="84"/>
      <c r="C55" s="93" t="s">
        <v>22</v>
      </c>
      <c r="D55" s="22">
        <f t="shared" ref="D55:U55" si="3">SUM(D54:D54)</f>
        <v>185</v>
      </c>
      <c r="E55" s="22">
        <f t="shared" si="3"/>
        <v>0.8</v>
      </c>
      <c r="F55" s="22">
        <f t="shared" si="3"/>
        <v>0.8</v>
      </c>
      <c r="G55" s="22">
        <f t="shared" si="3"/>
        <v>19.600000000000001</v>
      </c>
      <c r="H55" s="22">
        <f t="shared" si="3"/>
        <v>88</v>
      </c>
      <c r="I55" s="22">
        <f t="shared" si="3"/>
        <v>0.06</v>
      </c>
      <c r="J55" s="22">
        <f t="shared" si="3"/>
        <v>0.02</v>
      </c>
      <c r="K55" s="22">
        <f t="shared" si="3"/>
        <v>0.03</v>
      </c>
      <c r="L55" s="22">
        <f t="shared" si="3"/>
        <v>0</v>
      </c>
      <c r="M55" s="22">
        <f t="shared" si="3"/>
        <v>20</v>
      </c>
      <c r="N55" s="22">
        <f t="shared" si="3"/>
        <v>32</v>
      </c>
      <c r="O55" s="22">
        <f t="shared" si="3"/>
        <v>22</v>
      </c>
      <c r="P55" s="22">
        <f t="shared" si="3"/>
        <v>18</v>
      </c>
      <c r="Q55" s="22">
        <f t="shared" si="3"/>
        <v>4.4000000000000004</v>
      </c>
      <c r="R55" s="22">
        <f t="shared" si="3"/>
        <v>278</v>
      </c>
      <c r="S55" s="22">
        <f t="shared" si="3"/>
        <v>2</v>
      </c>
      <c r="T55" s="22">
        <f t="shared" si="3"/>
        <v>0</v>
      </c>
      <c r="U55" s="22">
        <f t="shared" si="3"/>
        <v>8</v>
      </c>
    </row>
    <row r="56" spans="1:21" ht="18" customHeight="1" x14ac:dyDescent="0.25">
      <c r="A56" s="283" t="s">
        <v>54</v>
      </c>
      <c r="B56" s="274"/>
      <c r="C56" s="28" t="s">
        <v>383</v>
      </c>
      <c r="D56" s="295">
        <v>100</v>
      </c>
      <c r="E56" s="220">
        <v>14.2</v>
      </c>
      <c r="F56" s="220">
        <v>2.6</v>
      </c>
      <c r="G56" s="220">
        <v>8.6</v>
      </c>
      <c r="H56" s="220">
        <v>114.2</v>
      </c>
      <c r="I56" s="220">
        <v>0.08</v>
      </c>
      <c r="J56" s="220">
        <v>0.1</v>
      </c>
      <c r="K56" s="220">
        <v>19.600000000000001</v>
      </c>
      <c r="L56" s="220">
        <v>0.32</v>
      </c>
      <c r="M56" s="220">
        <v>0.16</v>
      </c>
      <c r="N56" s="220">
        <v>36</v>
      </c>
      <c r="O56" s="220">
        <v>189</v>
      </c>
      <c r="P56" s="220">
        <v>41</v>
      </c>
      <c r="Q56" s="220">
        <v>0.9</v>
      </c>
      <c r="R56" s="220">
        <v>381</v>
      </c>
      <c r="S56" s="220">
        <v>138</v>
      </c>
      <c r="T56" s="220">
        <v>13.8</v>
      </c>
      <c r="U56" s="220">
        <v>566</v>
      </c>
    </row>
    <row r="57" spans="1:21" ht="26.25" x14ac:dyDescent="0.25">
      <c r="A57" s="283"/>
      <c r="B57" s="275"/>
      <c r="C57" s="6" t="s">
        <v>254</v>
      </c>
      <c r="D57" s="296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</row>
    <row r="58" spans="1:21" x14ac:dyDescent="0.25">
      <c r="A58" s="283"/>
      <c r="B58" s="275"/>
      <c r="C58" s="6" t="s">
        <v>384</v>
      </c>
      <c r="D58" s="296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</row>
    <row r="59" spans="1:21" x14ac:dyDescent="0.25">
      <c r="A59" s="283"/>
      <c r="B59" s="275"/>
      <c r="C59" s="6" t="s">
        <v>197</v>
      </c>
      <c r="D59" s="296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</row>
    <row r="60" spans="1:21" x14ac:dyDescent="0.25">
      <c r="A60" s="283"/>
      <c r="B60" s="275"/>
      <c r="C60" s="6" t="s">
        <v>196</v>
      </c>
      <c r="D60" s="296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</row>
    <row r="61" spans="1:21" x14ac:dyDescent="0.25">
      <c r="A61" s="283"/>
      <c r="B61" s="286"/>
      <c r="C61" s="6" t="s">
        <v>31</v>
      </c>
      <c r="D61" s="297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</row>
    <row r="62" spans="1:21" ht="25.5" x14ac:dyDescent="0.25">
      <c r="A62" s="283"/>
      <c r="B62" s="307"/>
      <c r="C62" s="45" t="s">
        <v>385</v>
      </c>
      <c r="D62" s="223">
        <v>180</v>
      </c>
      <c r="E62" s="230">
        <v>6.62</v>
      </c>
      <c r="F62" s="230">
        <v>6.4</v>
      </c>
      <c r="G62" s="230">
        <v>30.4</v>
      </c>
      <c r="H62" s="230">
        <v>253.3</v>
      </c>
      <c r="I62" s="223">
        <v>7.0000000000000007E-2</v>
      </c>
      <c r="J62" s="266">
        <v>0</v>
      </c>
      <c r="K62" s="266">
        <v>0</v>
      </c>
      <c r="L62" s="223">
        <v>0</v>
      </c>
      <c r="M62" s="223">
        <v>4.4999999999999998E-2</v>
      </c>
      <c r="N62" s="223">
        <v>9.09</v>
      </c>
      <c r="O62" s="223">
        <v>47.14</v>
      </c>
      <c r="P62" s="223">
        <v>17.350000000000001</v>
      </c>
      <c r="Q62" s="223">
        <v>0.92</v>
      </c>
      <c r="R62" s="266">
        <v>347</v>
      </c>
      <c r="S62" s="266">
        <v>0</v>
      </c>
      <c r="T62" s="266">
        <v>0</v>
      </c>
      <c r="U62" s="266">
        <v>127.8</v>
      </c>
    </row>
    <row r="63" spans="1:21" ht="27.75" customHeight="1" x14ac:dyDescent="0.25">
      <c r="A63" s="283"/>
      <c r="B63" s="308"/>
      <c r="C63" s="44" t="s">
        <v>386</v>
      </c>
      <c r="D63" s="224"/>
      <c r="E63" s="230"/>
      <c r="F63" s="230"/>
      <c r="G63" s="230"/>
      <c r="H63" s="230"/>
      <c r="I63" s="224"/>
      <c r="J63" s="267"/>
      <c r="K63" s="267"/>
      <c r="L63" s="224"/>
      <c r="M63" s="224"/>
      <c r="N63" s="224"/>
      <c r="O63" s="224"/>
      <c r="P63" s="224"/>
      <c r="Q63" s="224"/>
      <c r="R63" s="267"/>
      <c r="S63" s="267"/>
      <c r="T63" s="267"/>
      <c r="U63" s="267"/>
    </row>
    <row r="64" spans="1:21" ht="15" customHeight="1" x14ac:dyDescent="0.25">
      <c r="A64" s="283"/>
      <c r="B64" s="308"/>
      <c r="C64" s="44" t="str">
        <f>ПТ_12!C32</f>
        <v>Хлеб пшеничный</v>
      </c>
      <c r="D64" s="224"/>
      <c r="E64" s="230"/>
      <c r="F64" s="230"/>
      <c r="G64" s="230"/>
      <c r="H64" s="230"/>
      <c r="I64" s="224"/>
      <c r="J64" s="267"/>
      <c r="K64" s="267"/>
      <c r="L64" s="224"/>
      <c r="M64" s="224"/>
      <c r="N64" s="224"/>
      <c r="O64" s="224"/>
      <c r="P64" s="224"/>
      <c r="Q64" s="224"/>
      <c r="R64" s="267"/>
      <c r="S64" s="267"/>
      <c r="T64" s="267"/>
      <c r="U64" s="267"/>
    </row>
    <row r="65" spans="1:21" ht="25.5" x14ac:dyDescent="0.25">
      <c r="A65" s="283"/>
      <c r="B65" s="274"/>
      <c r="C65" s="56" t="s">
        <v>183</v>
      </c>
      <c r="D65" s="249">
        <v>200</v>
      </c>
      <c r="E65" s="220">
        <v>1.6</v>
      </c>
      <c r="F65" s="220">
        <v>6.1</v>
      </c>
      <c r="G65" s="220">
        <v>8.6999999999999993</v>
      </c>
      <c r="H65" s="220">
        <v>50.9</v>
      </c>
      <c r="I65" s="220">
        <v>0.01</v>
      </c>
      <c r="J65" s="220">
        <v>7.0000000000000007E-2</v>
      </c>
      <c r="K65" s="220">
        <v>6.9</v>
      </c>
      <c r="L65" s="220">
        <v>0</v>
      </c>
      <c r="M65" s="220">
        <v>0.3</v>
      </c>
      <c r="N65" s="220">
        <v>57</v>
      </c>
      <c r="O65" s="220">
        <v>46</v>
      </c>
      <c r="P65" s="220">
        <v>9.9</v>
      </c>
      <c r="Q65" s="220">
        <v>0.77</v>
      </c>
      <c r="R65" s="220">
        <v>81.3</v>
      </c>
      <c r="S65" s="220">
        <v>4.5</v>
      </c>
      <c r="T65" s="220">
        <v>0.88</v>
      </c>
      <c r="U65" s="220">
        <v>10</v>
      </c>
    </row>
    <row r="66" spans="1:21" ht="25.5" x14ac:dyDescent="0.25">
      <c r="A66" s="283"/>
      <c r="B66" s="275"/>
      <c r="C66" s="100" t="s">
        <v>125</v>
      </c>
      <c r="D66" s="250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</row>
    <row r="67" spans="1:21" x14ac:dyDescent="0.25">
      <c r="A67" s="283"/>
      <c r="B67" s="275"/>
      <c r="C67" s="100" t="s">
        <v>184</v>
      </c>
      <c r="D67" s="250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</row>
    <row r="68" spans="1:21" x14ac:dyDescent="0.25">
      <c r="A68" s="283"/>
      <c r="B68" s="275"/>
      <c r="C68" s="100" t="s">
        <v>185</v>
      </c>
      <c r="D68" s="250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</row>
    <row r="69" spans="1:21" x14ac:dyDescent="0.25">
      <c r="A69" s="283"/>
      <c r="B69" s="286"/>
      <c r="C69" s="100" t="s">
        <v>82</v>
      </c>
      <c r="D69" s="251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</row>
    <row r="70" spans="1:21" x14ac:dyDescent="0.25">
      <c r="A70" s="283"/>
      <c r="B70" s="81"/>
      <c r="C70" s="28" t="s">
        <v>29</v>
      </c>
      <c r="D70" s="72">
        <v>60</v>
      </c>
      <c r="E70" s="72">
        <v>6.43</v>
      </c>
      <c r="F70" s="72">
        <v>2.73</v>
      </c>
      <c r="G70" s="72">
        <v>28.64</v>
      </c>
      <c r="H70" s="72">
        <v>165.06</v>
      </c>
      <c r="I70" s="72">
        <v>0.24</v>
      </c>
      <c r="J70" s="72">
        <v>0.18</v>
      </c>
      <c r="K70" s="72">
        <v>0</v>
      </c>
      <c r="L70" s="72">
        <v>0</v>
      </c>
      <c r="M70" s="72">
        <v>0.12</v>
      </c>
      <c r="N70" s="72">
        <v>75.3</v>
      </c>
      <c r="O70" s="72">
        <v>77.709999999999994</v>
      </c>
      <c r="P70" s="72">
        <v>24.69</v>
      </c>
      <c r="Q70" s="72">
        <v>2.17</v>
      </c>
      <c r="R70" s="126">
        <v>156.4</v>
      </c>
      <c r="S70" s="72">
        <v>0</v>
      </c>
      <c r="T70" s="72">
        <v>7.35</v>
      </c>
      <c r="U70" s="72">
        <v>0</v>
      </c>
    </row>
    <row r="71" spans="1:21" ht="15" customHeight="1" x14ac:dyDescent="0.25">
      <c r="A71" s="283"/>
      <c r="B71" s="81"/>
      <c r="C71" s="87" t="s">
        <v>103</v>
      </c>
      <c r="D71" s="86">
        <v>60</v>
      </c>
      <c r="E71" s="86">
        <v>5.1100000000000003</v>
      </c>
      <c r="F71" s="86">
        <v>1.99</v>
      </c>
      <c r="G71" s="86">
        <v>29.03</v>
      </c>
      <c r="H71" s="86">
        <v>155.63</v>
      </c>
      <c r="I71" s="86">
        <v>0.24</v>
      </c>
      <c r="J71" s="86">
        <v>0.15</v>
      </c>
      <c r="K71" s="86">
        <v>0</v>
      </c>
      <c r="L71" s="86">
        <v>0</v>
      </c>
      <c r="M71" s="86">
        <v>0.24</v>
      </c>
      <c r="N71" s="86">
        <v>43.75</v>
      </c>
      <c r="O71" s="86">
        <v>78.13</v>
      </c>
      <c r="P71" s="86">
        <v>25</v>
      </c>
      <c r="Q71" s="86">
        <v>1.75</v>
      </c>
      <c r="R71" s="86">
        <v>183</v>
      </c>
      <c r="S71" s="86">
        <v>0</v>
      </c>
      <c r="T71" s="86">
        <v>5.4</v>
      </c>
      <c r="U71" s="86">
        <v>25.5</v>
      </c>
    </row>
    <row r="72" spans="1:21" x14ac:dyDescent="0.25">
      <c r="A72" s="283"/>
      <c r="B72" s="6"/>
      <c r="C72" s="39" t="s">
        <v>52</v>
      </c>
      <c r="D72" s="4">
        <f t="shared" ref="D72:U72" si="4">SUM(D56:D71)</f>
        <v>600</v>
      </c>
      <c r="E72" s="4">
        <f t="shared" si="4"/>
        <v>33.96</v>
      </c>
      <c r="F72" s="4">
        <f t="shared" si="4"/>
        <v>19.819999999999997</v>
      </c>
      <c r="G72" s="4">
        <f t="shared" si="4"/>
        <v>105.37</v>
      </c>
      <c r="H72" s="4">
        <f t="shared" si="4"/>
        <v>739.09</v>
      </c>
      <c r="I72" s="4">
        <f t="shared" si="4"/>
        <v>0.64</v>
      </c>
      <c r="J72" s="4">
        <f t="shared" si="4"/>
        <v>0.5</v>
      </c>
      <c r="K72" s="4">
        <f t="shared" si="4"/>
        <v>26.5</v>
      </c>
      <c r="L72" s="4">
        <f t="shared" si="4"/>
        <v>0.32</v>
      </c>
      <c r="M72" s="4">
        <f t="shared" si="4"/>
        <v>0.86499999999999999</v>
      </c>
      <c r="N72" s="4">
        <f t="shared" si="4"/>
        <v>221.14</v>
      </c>
      <c r="O72" s="4">
        <f t="shared" si="4"/>
        <v>437.97999999999996</v>
      </c>
      <c r="P72" s="4">
        <f t="shared" si="4"/>
        <v>117.94</v>
      </c>
      <c r="Q72" s="4">
        <f t="shared" si="4"/>
        <v>6.51</v>
      </c>
      <c r="R72" s="4">
        <f t="shared" si="4"/>
        <v>1148.6999999999998</v>
      </c>
      <c r="S72" s="4">
        <f t="shared" si="4"/>
        <v>142.5</v>
      </c>
      <c r="T72" s="4">
        <f t="shared" si="4"/>
        <v>27.43</v>
      </c>
      <c r="U72" s="4">
        <f t="shared" si="4"/>
        <v>729.3</v>
      </c>
    </row>
    <row r="73" spans="1:21" ht="54" customHeight="1" x14ac:dyDescent="0.25">
      <c r="A73" s="212" t="s">
        <v>50</v>
      </c>
      <c r="B73" s="146"/>
      <c r="C73" s="43" t="s">
        <v>310</v>
      </c>
      <c r="D73" s="147">
        <v>200</v>
      </c>
      <c r="E73" s="147">
        <v>5.6</v>
      </c>
      <c r="F73" s="147">
        <v>6.38</v>
      </c>
      <c r="G73" s="147">
        <v>8.18</v>
      </c>
      <c r="H73" s="147">
        <v>112.52</v>
      </c>
      <c r="I73" s="147">
        <v>0.08</v>
      </c>
      <c r="J73" s="147">
        <v>0.02</v>
      </c>
      <c r="K73" s="147">
        <v>0.04</v>
      </c>
      <c r="L73" s="147">
        <v>3.6</v>
      </c>
      <c r="M73" s="147">
        <v>1.4</v>
      </c>
      <c r="N73" s="147">
        <v>240</v>
      </c>
      <c r="O73" s="147">
        <v>180</v>
      </c>
      <c r="P73" s="147">
        <v>28</v>
      </c>
      <c r="Q73" s="147">
        <v>0.2</v>
      </c>
      <c r="R73" s="147">
        <v>135</v>
      </c>
      <c r="S73" s="147">
        <v>1</v>
      </c>
      <c r="T73" s="147">
        <v>3.7</v>
      </c>
      <c r="U73" s="147">
        <v>0</v>
      </c>
    </row>
    <row r="74" spans="1:21" x14ac:dyDescent="0.25">
      <c r="B74" s="50"/>
      <c r="C74" s="117" t="s">
        <v>52</v>
      </c>
      <c r="D74" s="4">
        <f t="shared" ref="D74:U74" si="5">SUM(D73:D73)</f>
        <v>200</v>
      </c>
      <c r="E74" s="4">
        <f t="shared" si="5"/>
        <v>5.6</v>
      </c>
      <c r="F74" s="4">
        <f t="shared" si="5"/>
        <v>6.38</v>
      </c>
      <c r="G74" s="4">
        <f t="shared" si="5"/>
        <v>8.18</v>
      </c>
      <c r="H74" s="4">
        <f t="shared" si="5"/>
        <v>112.52</v>
      </c>
      <c r="I74" s="4">
        <f t="shared" si="5"/>
        <v>0.08</v>
      </c>
      <c r="J74" s="4">
        <f t="shared" si="5"/>
        <v>0.02</v>
      </c>
      <c r="K74" s="4">
        <f t="shared" si="5"/>
        <v>0.04</v>
      </c>
      <c r="L74" s="4">
        <f t="shared" si="5"/>
        <v>3.6</v>
      </c>
      <c r="M74" s="4">
        <f t="shared" si="5"/>
        <v>1.4</v>
      </c>
      <c r="N74" s="4">
        <f t="shared" si="5"/>
        <v>240</v>
      </c>
      <c r="O74" s="4">
        <f t="shared" si="5"/>
        <v>180</v>
      </c>
      <c r="P74" s="4">
        <f t="shared" si="5"/>
        <v>28</v>
      </c>
      <c r="Q74" s="4">
        <f t="shared" si="5"/>
        <v>0.2</v>
      </c>
      <c r="R74" s="4">
        <f t="shared" si="5"/>
        <v>135</v>
      </c>
      <c r="S74" s="4">
        <f t="shared" si="5"/>
        <v>1</v>
      </c>
      <c r="T74" s="4">
        <f t="shared" si="5"/>
        <v>3.7</v>
      </c>
      <c r="U74" s="4">
        <f t="shared" si="5"/>
        <v>0</v>
      </c>
    </row>
    <row r="75" spans="1:21" x14ac:dyDescent="0.25">
      <c r="B75" s="6"/>
      <c r="C75" s="28" t="s">
        <v>53</v>
      </c>
      <c r="D75" s="62">
        <f t="shared" ref="D75:U75" si="6">SUM(D74,D72,D55,D53,D15)</f>
        <v>2455</v>
      </c>
      <c r="E75" s="62">
        <f t="shared" si="6"/>
        <v>116.22</v>
      </c>
      <c r="F75" s="62">
        <f t="shared" si="6"/>
        <v>110.08999999999999</v>
      </c>
      <c r="G75" s="62">
        <f t="shared" si="6"/>
        <v>313</v>
      </c>
      <c r="H75" s="62">
        <f t="shared" si="6"/>
        <v>2518.38</v>
      </c>
      <c r="I75" s="62">
        <f t="shared" si="6"/>
        <v>1.8299999999999998</v>
      </c>
      <c r="J75" s="62">
        <f t="shared" si="6"/>
        <v>2.58</v>
      </c>
      <c r="K75" s="62">
        <f t="shared" si="6"/>
        <v>507.09000000000003</v>
      </c>
      <c r="L75" s="62">
        <f t="shared" si="6"/>
        <v>6.5500000000000007</v>
      </c>
      <c r="M75" s="62">
        <f t="shared" si="6"/>
        <v>63.255000000000003</v>
      </c>
      <c r="N75" s="62">
        <f t="shared" si="6"/>
        <v>1165.3899999999999</v>
      </c>
      <c r="O75" s="62">
        <f t="shared" si="6"/>
        <v>1325.12</v>
      </c>
      <c r="P75" s="62">
        <f t="shared" si="6"/>
        <v>357.56</v>
      </c>
      <c r="Q75" s="62">
        <f t="shared" si="6"/>
        <v>25.299999999999997</v>
      </c>
      <c r="R75" s="62">
        <f t="shared" si="6"/>
        <v>3409.2999999999997</v>
      </c>
      <c r="S75" s="62">
        <f t="shared" si="6"/>
        <v>263.89999999999998</v>
      </c>
      <c r="T75" s="62">
        <f t="shared" si="6"/>
        <v>79.38</v>
      </c>
      <c r="U75" s="62">
        <f t="shared" si="6"/>
        <v>1558.8</v>
      </c>
    </row>
  </sheetData>
  <mergeCells count="182">
    <mergeCell ref="K4:K9"/>
    <mergeCell ref="J4:J9"/>
    <mergeCell ref="I4:I9"/>
    <mergeCell ref="H4:H9"/>
    <mergeCell ref="G4:G9"/>
    <mergeCell ref="T4:T9"/>
    <mergeCell ref="S4:S9"/>
    <mergeCell ref="R4:R9"/>
    <mergeCell ref="Q4:Q9"/>
    <mergeCell ref="P4:P9"/>
    <mergeCell ref="O4:O9"/>
    <mergeCell ref="N4:N9"/>
    <mergeCell ref="M4:M9"/>
    <mergeCell ref="L4:L9"/>
    <mergeCell ref="U45:U49"/>
    <mergeCell ref="L45:L49"/>
    <mergeCell ref="M45:M49"/>
    <mergeCell ref="N45:N49"/>
    <mergeCell ref="O45:O49"/>
    <mergeCell ref="P45:P49"/>
    <mergeCell ref="Q45:Q49"/>
    <mergeCell ref="R45:R49"/>
    <mergeCell ref="S45:S49"/>
    <mergeCell ref="T45:T49"/>
    <mergeCell ref="K11:K14"/>
    <mergeCell ref="L11:L14"/>
    <mergeCell ref="J16:J26"/>
    <mergeCell ref="K16:K26"/>
    <mergeCell ref="L16:L26"/>
    <mergeCell ref="R11:R14"/>
    <mergeCell ref="A16:A53"/>
    <mergeCell ref="B16:B26"/>
    <mergeCell ref="D16:D26"/>
    <mergeCell ref="E16:E26"/>
    <mergeCell ref="F16:F26"/>
    <mergeCell ref="F45:F49"/>
    <mergeCell ref="G45:G49"/>
    <mergeCell ref="H45:H49"/>
    <mergeCell ref="I45:I49"/>
    <mergeCell ref="E27:E36"/>
    <mergeCell ref="F27:F36"/>
    <mergeCell ref="G27:G36"/>
    <mergeCell ref="Q27:Q36"/>
    <mergeCell ref="R27:R36"/>
    <mergeCell ref="T11:T14"/>
    <mergeCell ref="Q16:Q26"/>
    <mergeCell ref="R16:R26"/>
    <mergeCell ref="S16:S26"/>
    <mergeCell ref="T16:T26"/>
    <mergeCell ref="B45:B49"/>
    <mergeCell ref="D45:D49"/>
    <mergeCell ref="E45:E49"/>
    <mergeCell ref="G16:G26"/>
    <mergeCell ref="F11:F14"/>
    <mergeCell ref="G11:G14"/>
    <mergeCell ref="O11:O14"/>
    <mergeCell ref="P11:P14"/>
    <mergeCell ref="M37:M44"/>
    <mergeCell ref="N37:N44"/>
    <mergeCell ref="O37:O44"/>
    <mergeCell ref="P37:P44"/>
    <mergeCell ref="Q37:Q44"/>
    <mergeCell ref="R37:R44"/>
    <mergeCell ref="S37:S44"/>
    <mergeCell ref="T37:T44"/>
    <mergeCell ref="J45:J49"/>
    <mergeCell ref="K45:K49"/>
    <mergeCell ref="J11:J14"/>
    <mergeCell ref="P65:P69"/>
    <mergeCell ref="U65:U69"/>
    <mergeCell ref="B56:B61"/>
    <mergeCell ref="D56:D61"/>
    <mergeCell ref="K56:K61"/>
    <mergeCell ref="J65:J69"/>
    <mergeCell ref="K65:K69"/>
    <mergeCell ref="L65:L69"/>
    <mergeCell ref="D27:D36"/>
    <mergeCell ref="D37:D44"/>
    <mergeCell ref="E37:E44"/>
    <mergeCell ref="F37:F44"/>
    <mergeCell ref="G37:G44"/>
    <mergeCell ref="H37:H44"/>
    <mergeCell ref="I37:I44"/>
    <mergeCell ref="J37:J44"/>
    <mergeCell ref="K37:K44"/>
    <mergeCell ref="L37:L44"/>
    <mergeCell ref="Q65:Q69"/>
    <mergeCell ref="R65:R69"/>
    <mergeCell ref="S65:S69"/>
    <mergeCell ref="T65:T69"/>
    <mergeCell ref="Q56:Q61"/>
    <mergeCell ref="R56:R61"/>
    <mergeCell ref="B65:B69"/>
    <mergeCell ref="D65:D69"/>
    <mergeCell ref="E65:E69"/>
    <mergeCell ref="F65:F69"/>
    <mergeCell ref="B27:B36"/>
    <mergeCell ref="O65:O69"/>
    <mergeCell ref="H62:H64"/>
    <mergeCell ref="G56:G61"/>
    <mergeCell ref="H56:H61"/>
    <mergeCell ref="I56:I61"/>
    <mergeCell ref="M56:M61"/>
    <mergeCell ref="N56:N61"/>
    <mergeCell ref="U62:U64"/>
    <mergeCell ref="L56:L61"/>
    <mergeCell ref="J62:J64"/>
    <mergeCell ref="J56:J61"/>
    <mergeCell ref="K62:K64"/>
    <mergeCell ref="S56:S61"/>
    <mergeCell ref="T56:T61"/>
    <mergeCell ref="Q62:Q64"/>
    <mergeCell ref="R62:R64"/>
    <mergeCell ref="S62:S64"/>
    <mergeCell ref="T62:T64"/>
    <mergeCell ref="S27:S36"/>
    <mergeCell ref="T27:T36"/>
    <mergeCell ref="U27:U36"/>
    <mergeCell ref="U16:U26"/>
    <mergeCell ref="H16:H26"/>
    <mergeCell ref="I16:I26"/>
    <mergeCell ref="M16:M26"/>
    <mergeCell ref="N16:N26"/>
    <mergeCell ref="O16:O26"/>
    <mergeCell ref="P16:P26"/>
    <mergeCell ref="H27:H36"/>
    <mergeCell ref="I27:I36"/>
    <mergeCell ref="J27:J36"/>
    <mergeCell ref="K27:K36"/>
    <mergeCell ref="L27:L36"/>
    <mergeCell ref="M27:M36"/>
    <mergeCell ref="N27:N36"/>
    <mergeCell ref="O27:O36"/>
    <mergeCell ref="P27:P36"/>
    <mergeCell ref="A1:U1"/>
    <mergeCell ref="B2:B3"/>
    <mergeCell ref="C2:C3"/>
    <mergeCell ref="D2:D3"/>
    <mergeCell ref="E2:G2"/>
    <mergeCell ref="H2:H3"/>
    <mergeCell ref="I2:M2"/>
    <mergeCell ref="N2:U2"/>
    <mergeCell ref="A4:A15"/>
    <mergeCell ref="B4:B9"/>
    <mergeCell ref="D4:D9"/>
    <mergeCell ref="E4:E9"/>
    <mergeCell ref="F4:F9"/>
    <mergeCell ref="U4:U9"/>
    <mergeCell ref="B11:B14"/>
    <mergeCell ref="D11:D14"/>
    <mergeCell ref="E11:E14"/>
    <mergeCell ref="U11:U14"/>
    <mergeCell ref="H11:H14"/>
    <mergeCell ref="I11:I14"/>
    <mergeCell ref="M11:M14"/>
    <mergeCell ref="N11:N14"/>
    <mergeCell ref="Q11:Q14"/>
    <mergeCell ref="S11:S14"/>
    <mergeCell ref="U37:U44"/>
    <mergeCell ref="A56:A72"/>
    <mergeCell ref="A54:A55"/>
    <mergeCell ref="G65:G69"/>
    <mergeCell ref="H65:H69"/>
    <mergeCell ref="I65:I69"/>
    <mergeCell ref="I62:I64"/>
    <mergeCell ref="M62:M64"/>
    <mergeCell ref="N62:N64"/>
    <mergeCell ref="O62:O64"/>
    <mergeCell ref="E56:E61"/>
    <mergeCell ref="F56:F61"/>
    <mergeCell ref="B62:B64"/>
    <mergeCell ref="D62:D64"/>
    <mergeCell ref="L62:L64"/>
    <mergeCell ref="M65:M69"/>
    <mergeCell ref="N65:N69"/>
    <mergeCell ref="P62:P64"/>
    <mergeCell ref="O56:O61"/>
    <mergeCell ref="P56:P61"/>
    <mergeCell ref="U56:U61"/>
    <mergeCell ref="E62:E64"/>
    <mergeCell ref="F62:F64"/>
    <mergeCell ref="G62:G64"/>
  </mergeCells>
  <pageMargins left="0.7" right="0.7" top="0.75" bottom="0.75" header="0.3" footer="0.3"/>
  <pageSetup paperSize="9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D A A B Q S w M E F A A C A A g A Q A b w V E a A n 2 y n A A A A + Q A A A B I A H A B D b 2 5 m a W c v U G F j a 2 F n Z S 5 4 b W w g o h g A K K A U A A A A A A A A A A A A A A A A A A A A A A A A A A A A h Y 9 N D o I w G E S v Q r q n P 4 j G k I + y c C u J 0 W j c k l K h E Y p p i + V u L j y S V 5 B E M e x c z u R N 8 u b 1 e E I 2 t E 1 w l 8 a q T q e I Y Y o C q U V X K l 2 l q H e X c I 0 y D r t C X I t K B i O s b T J Y l a L a u V t C i P c e + w X u T E U i S h k 5 5 9 u D q G V b h E p b V 2 g h 0 W 9 V / l 8 h D q e P D I 9 w F O O Y r p a Y x Z Q B m X r I l Z 4 x o z K m Q G Y l b P r G 9 U Z y 0 4 f 7 I 5 A p A v n e 4 G 9 Q S w M E F A A C A A g A Q A b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A G 8 F S g B i Z p 1 A A A A C E B A A A T A B w A R m 9 y b X V s Y X M v U 2 V j d G l v b j E u b S C i G A A o o B Q A A A A A A A A A A A A A A A A A A A A A A A A A A A C N j j 0 K w k A Q R v t A 7 r C s j U I Q U o t V s L U x Y C E W q 6 4 o J r u y W U E J K b T Q w g v Y 6 g m 0 E O P / F b 6 9 k R v s r B w Y B m Y + 3 p u E 9 / V Y C t L 6 T r / m O q 6 T j J j i A 4 I D j j j h j t y s c f R J n U R c u w 6 x h Z 1 Z m h V e Z o M n c t z s r T H v 8 6 g a z J T i Q r e l m v S k n J Q r a a f J Y l 6 n P z D a z T q B F N p m u 9 6 X W a L Y 4 Y I H z p Z Z 9 N N s c S V W k + N N r S F k v Y h X Q 8 V E M p Q q D m Q 0 i 0 W 4 m P K k / P u P l 6 Y U + 2 J j j S e c z d q n H t E 2 S 5 h Y Z F n F d c b i H 2 3 t A 1 B L A Q I t A B Q A A g A I A E A G 8 F R G g J 9 s p w A A A P k A A A A S A A A A A A A A A A A A A A A A A A A A A A B D b 2 5 m a W c v U G F j a 2 F n Z S 5 4 b W x Q S w E C L Q A U A A I A C A B A B v B U D 8 r p q 6 Q A A A D p A A A A E w A A A A A A A A A A A A A A A A D z A A A A W 0 N v b n R l b n R f V H l w Z X N d L n h t b F B L A Q I t A B Q A A g A I A E A G 8 F S g B i Z p 1 A A A A C E B A A A T A A A A A A A A A A A A A A A A A O Q B A A B G b 3 J t d W x h c y 9 T Z W N 0 a W 9 u M S 5 t U E s F B g A A A A A D A A M A w g A A A A U D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v 8 I A A A A A A A A 3 Q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E i I C 8 + P E V u d H J 5 I F R 5 c G U 9 I k Z p b G x F c n J v c k N v d W 5 0 I i B W Y W x 1 Z T 0 i b D A i I C 8 + P E V u d H J 5 I F R 5 c G U 9 I k Z p b G x D b 2 x 1 b W 5 U e X B l c y I g V m F s d W U 9 I n N B Q T 0 9 I i A v P j x F b n R y e S B U e X B l P S J G a W x s Q 2 9 s d W 1 u T m F t Z X M i I F Z h b H V l P S J z W y Z x d W 9 0 O 9 C h 0 Y L Q v t C 7 0 L H Q t d G G M S Z x d W 9 0 O 1 0 i I C 8 + P E V u d H J 5 I F R 5 c G U 9 I k Z p b G x F c n J v c k N v Z G U i I F Z h b H V l P S J z V W 5 r b m 9 3 b i I g L z 4 8 R W 5 0 c n k g V H l w Z T 0 i R m l s b E x h c 3 R V c G R h d G V k I i B W Y W x 1 Z T 0 i Z D I w M j I t M D c t M T V U M j A 6 N D k 6 N T Q u M j M 1 M D M 3 N l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9 C b 0 L j R g d G C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x L 9 C Y 0 L f Q v N C 1 0 L 3 Q t d C 9 0 L 3 R i 9 C 5 I N G C 0 L j Q v y 5 7 0 K H R g t C + 0 L v Q s d C 1 0 Y Y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9 C i 0 L D Q s d C 7 0 L j R h t C w M S / Q m N C 3 0 L z Q t d C 9 0 L X Q v d C 9 0 Y v Q u S D R g t C 4 0 L 8 u e 9 C h 0 Y L Q v t C 7 0 L H Q t d G G M S w w f S Z x d W 9 0 O 1 0 s J n F 1 b 3 Q 7 U m V s Y X R p b 2 5 z a G l w S W 5 m b y Z x d W 9 0 O z p b X X 0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T v s c G c / e 8 Q I D N V x H B e t D n A A A A A A I A A A A A A B B m A A A A A Q A A I A A A A C R i V g E X 0 b u U A E 0 S L K 8 d x c k T m f T W e X e L U 0 J C g l x r x a o w A A A A A A 6 A A A A A A g A A I A A A A K L y F z j 2 1 4 0 o a e w R d e t h v J / + 7 Q g V d 2 S O 6 P e e Q q 4 x G Q m H U A A A A E + U I 4 a i G 0 X 5 4 D V 3 p L B O O 8 0 v 8 z 7 a 5 b I V a a Q S 4 t 8 Y d F A 3 w d g q A x O Y g 6 J o p k Y z i S L g a Z B y 1 P u r V s i k v c 0 a w E X j L h p r S u d F c D A c X c k m c m l C U 3 d p Q A A A A L v m O 1 D n b Y B E E l + R P 0 i g i D Y i 0 c v F b j a c I c I M c r D T y g M j I d Z 9 3 S J L j M a 9 F S K + F f 1 i e Q N 3 G k c 8 P + u / + J n F b Z 5 I n e M = < / D a t a M a s h u p > 
</file>

<file path=customXml/itemProps1.xml><?xml version="1.0" encoding="utf-8"?>
<ds:datastoreItem xmlns:ds="http://schemas.openxmlformats.org/officeDocument/2006/customXml" ds:itemID="{0455C3D9-6D4C-4557-86E6-B55763A76B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Лист1</vt:lpstr>
      <vt:lpstr>ПН_1</vt:lpstr>
      <vt:lpstr>ВТ_2</vt:lpstr>
      <vt:lpstr>СР_3</vt:lpstr>
      <vt:lpstr>ЧТ_4</vt:lpstr>
      <vt:lpstr>ПТ_5</vt:lpstr>
      <vt:lpstr>ПН_8</vt:lpstr>
      <vt:lpstr>ВТ_9</vt:lpstr>
      <vt:lpstr>СР_10</vt:lpstr>
      <vt:lpstr>ЧТ_11</vt:lpstr>
      <vt:lpstr>ПТ_12</vt:lpstr>
      <vt:lpstr>накопит.ведомость</vt:lpstr>
      <vt:lpstr>калорийность</vt:lpstr>
      <vt:lpstr>накопит.ведомость!OLE_LINK1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Пользователь</cp:lastModifiedBy>
  <cp:lastPrinted>2023-02-03T13:24:41Z</cp:lastPrinted>
  <dcterms:created xsi:type="dcterms:W3CDTF">2021-10-25T11:56:39Z</dcterms:created>
  <dcterms:modified xsi:type="dcterms:W3CDTF">2023-02-20T13:40:52Z</dcterms:modified>
</cp:coreProperties>
</file>